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omaralkhoja/Desktop/"/>
    </mc:Choice>
  </mc:AlternateContent>
  <xr:revisionPtr revIDLastSave="0" documentId="8_{CA33DB09-1D71-454E-93F5-068C8AA37EA5}" xr6:coauthVersionLast="45" xr6:coauthVersionMax="45" xr10:uidLastSave="{00000000-0000-0000-0000-000000000000}"/>
  <bookViews>
    <workbookView xWindow="1760" yWindow="2320" windowWidth="23260" windowHeight="12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D19" i="1" l="1"/>
  <c r="AD18" i="1"/>
  <c r="AD17" i="1"/>
  <c r="AD16" i="1"/>
  <c r="AD15" i="1"/>
  <c r="Y67" i="1"/>
  <c r="Y68" i="1"/>
  <c r="Y69" i="1"/>
  <c r="Y66" i="1"/>
  <c r="Y65" i="1"/>
  <c r="Y64" i="1"/>
  <c r="V70" i="1"/>
  <c r="V69" i="1"/>
  <c r="Y63" i="1"/>
  <c r="Y5" i="1"/>
  <c r="V65" i="1"/>
  <c r="V66" i="1"/>
  <c r="V67" i="1"/>
  <c r="V68" i="1"/>
  <c r="Y62" i="1"/>
  <c r="Y61" i="1"/>
  <c r="Y60" i="1"/>
  <c r="V62" i="1"/>
  <c r="V63" i="1"/>
  <c r="V64" i="1"/>
  <c r="Y59" i="1"/>
  <c r="Y58" i="1"/>
  <c r="Y57" i="1"/>
  <c r="V57" i="1"/>
  <c r="V58" i="1"/>
  <c r="V59" i="1"/>
  <c r="V60" i="1"/>
  <c r="V61" i="1"/>
  <c r="Y56" i="1"/>
  <c r="Y55" i="1"/>
  <c r="V55" i="1"/>
  <c r="V56" i="1"/>
  <c r="V54" i="1"/>
  <c r="Y54" i="1"/>
  <c r="Y53" i="1"/>
  <c r="Y52" i="1"/>
  <c r="Y51" i="1"/>
  <c r="Y50" i="1"/>
  <c r="Y49" i="1"/>
  <c r="Y48" i="1"/>
  <c r="Y47" i="1"/>
  <c r="V47" i="1"/>
  <c r="V48" i="1"/>
  <c r="V49" i="1"/>
  <c r="V50" i="1"/>
  <c r="V51" i="1"/>
  <c r="V52" i="1"/>
  <c r="V53" i="1"/>
  <c r="Y46" i="1"/>
  <c r="Y45" i="1"/>
  <c r="Y44" i="1"/>
  <c r="Y43" i="1"/>
  <c r="Y42" i="1"/>
  <c r="Y41" i="1"/>
  <c r="Y40" i="1"/>
  <c r="Y39" i="1"/>
  <c r="Y38" i="1"/>
  <c r="Y37" i="1"/>
  <c r="V39" i="1"/>
  <c r="V40" i="1"/>
  <c r="V41" i="1"/>
  <c r="V42" i="1"/>
  <c r="V43" i="1"/>
  <c r="V44" i="1"/>
  <c r="V45" i="1"/>
  <c r="V46" i="1"/>
  <c r="Y36" i="1"/>
  <c r="Y35" i="1"/>
  <c r="V35" i="1"/>
  <c r="V36" i="1"/>
  <c r="V37" i="1"/>
  <c r="V38" i="1"/>
  <c r="V34" i="1"/>
  <c r="V33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7" i="1"/>
  <c r="Y6" i="1"/>
  <c r="Y4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S33" i="1"/>
  <c r="S34" i="1"/>
  <c r="S35" i="1"/>
  <c r="S36" i="1"/>
  <c r="S32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4" i="1"/>
  <c r="N25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4" i="1"/>
  <c r="D4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38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4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37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A61" i="1"/>
  <c r="K26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F52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27" i="1"/>
  <c r="A28" i="1"/>
  <c r="A29" i="1"/>
  <c r="A30" i="1"/>
  <c r="A31" i="1"/>
  <c r="A32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4" i="1"/>
</calcChain>
</file>

<file path=xl/sharedStrings.xml><?xml version="1.0" encoding="utf-8"?>
<sst xmlns="http://schemas.openxmlformats.org/spreadsheetml/2006/main" count="52" uniqueCount="25">
  <si>
    <t>Creep Lab test</t>
  </si>
  <si>
    <t>Time (s)</t>
  </si>
  <si>
    <t xml:space="preserve">Dial Reading </t>
  </si>
  <si>
    <t>Elongation =(lo-l)*(0.1"/100) + n0.1"</t>
  </si>
  <si>
    <t>Strain = Elongation/lo</t>
  </si>
  <si>
    <t>Test #</t>
  </si>
  <si>
    <t>Temperature (ºC)</t>
  </si>
  <si>
    <t>Time (min)</t>
  </si>
  <si>
    <t>Sample 1</t>
  </si>
  <si>
    <t>Sample 2</t>
  </si>
  <si>
    <t>Sample 3</t>
  </si>
  <si>
    <t>Fracture point</t>
  </si>
  <si>
    <t>Sample 4</t>
  </si>
  <si>
    <t>Fracture Point</t>
  </si>
  <si>
    <t>6 inches</t>
  </si>
  <si>
    <t>Load (g)</t>
  </si>
  <si>
    <t>Elongation(in)</t>
  </si>
  <si>
    <t>Do (in)</t>
  </si>
  <si>
    <t>Note: lo in the formula below is the initial dial reading at time t=0</t>
  </si>
  <si>
    <t>Final Sample Diameter</t>
  </si>
  <si>
    <t>For all samples</t>
  </si>
  <si>
    <t>Initial specimen Length (Furnace Length)</t>
  </si>
  <si>
    <t>Df (in)</t>
  </si>
  <si>
    <t xml:space="preserve">Sample 5 </t>
  </si>
  <si>
    <t>Sample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</si>
</sst>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0" fillId="5" borderId="1" xfId="0" applyFill="1" applyBorder="1"/>
    <xf numFmtId="0" fontId="1" fillId="2" borderId="1" xfId="0" applyFont="1" applyFill="1" applyBorder="1"/>
    <xf numFmtId="0" fontId="0" fillId="6" borderId="1" xfId="0" applyFill="1" applyBorder="1"/>
    <xf numFmtId="0" fontId="0" fillId="0" borderId="0" xfId="0" applyFill="1"/>
    <xf numFmtId="0" fontId="1" fillId="2" borderId="2" xfId="0" applyFont="1" applyFill="1" applyBorder="1"/>
    <xf numFmtId="0" fontId="0" fillId="6" borderId="2" xfId="0" applyFill="1" applyBorder="1"/>
    <xf numFmtId="0" fontId="0" fillId="4" borderId="2" xfId="0" applyFill="1" applyBorder="1"/>
    <xf numFmtId="0" fontId="1" fillId="0" borderId="0" xfId="0" applyFont="1" applyFill="1" applyBorder="1"/>
    <xf numFmtId="0" fontId="0" fillId="0" borderId="0" xfId="0" applyFill="1" applyBorder="1"/>
    <xf numFmtId="0" fontId="0" fillId="5" borderId="3" xfId="0" applyFill="1" applyBorder="1"/>
    <xf numFmtId="0" fontId="0" fillId="6" borderId="4" xfId="0" applyFill="1" applyBorder="1"/>
    <xf numFmtId="0" fontId="1" fillId="2" borderId="4" xfId="0" applyFont="1" applyFill="1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0"/>
  <sheetViews>
    <sheetView tabSelected="1" zoomScale="101" workbookViewId="0">
      <selection activeCell="AA20" sqref="AA20"/>
    </sheetView>
  </sheetViews>
  <sheetFormatPr baseColWidth="10" defaultColWidth="8.83203125" defaultRowHeight="15" x14ac:dyDescent="0.2"/>
  <cols>
    <col min="1" max="1" width="9.5" bestFit="1" customWidth="1"/>
    <col min="2" max="2" width="11.5" bestFit="1" customWidth="1"/>
    <col min="3" max="3" width="13" bestFit="1" customWidth="1"/>
    <col min="4" max="4" width="12.83203125" style="10" bestFit="1" customWidth="1"/>
    <col min="6" max="6" width="9.5" bestFit="1" customWidth="1"/>
    <col min="8" max="8" width="18.83203125" customWidth="1"/>
    <col min="9" max="9" width="12.83203125" style="10" bestFit="1" customWidth="1"/>
    <col min="11" max="11" width="9.5" bestFit="1" customWidth="1"/>
    <col min="12" max="12" width="7.33203125" bestFit="1" customWidth="1"/>
    <col min="13" max="13" width="13" bestFit="1" customWidth="1"/>
    <col min="14" max="14" width="12.83203125" bestFit="1" customWidth="1"/>
    <col min="18" max="18" width="13.5" customWidth="1"/>
    <col min="19" max="19" width="12.83203125" bestFit="1" customWidth="1"/>
    <col min="22" max="22" width="13.1640625" bestFit="1" customWidth="1"/>
    <col min="24" max="24" width="15.1640625" bestFit="1" customWidth="1"/>
    <col min="25" max="25" width="12.83203125" bestFit="1" customWidth="1"/>
    <col min="30" max="30" width="15.1640625" bestFit="1" customWidth="1"/>
    <col min="31" max="31" width="15.83203125" bestFit="1" customWidth="1"/>
    <col min="34" max="34" width="22.83203125" customWidth="1"/>
    <col min="35" max="37" width="8.6640625" bestFit="1" customWidth="1"/>
    <col min="38" max="38" width="14.5" bestFit="1" customWidth="1"/>
    <col min="43" max="43" width="13.83203125" bestFit="1" customWidth="1"/>
  </cols>
  <sheetData>
    <row r="1" spans="1:38" x14ac:dyDescent="0.2">
      <c r="A1" s="22" t="s">
        <v>8</v>
      </c>
      <c r="B1" s="22"/>
      <c r="C1" s="22"/>
      <c r="D1" s="22"/>
      <c r="E1" s="2"/>
      <c r="F1" s="22" t="s">
        <v>9</v>
      </c>
      <c r="G1" s="22"/>
      <c r="H1" s="22"/>
      <c r="I1" s="22"/>
      <c r="K1" s="22" t="s">
        <v>10</v>
      </c>
      <c r="L1" s="22"/>
      <c r="M1" s="22"/>
      <c r="N1" s="22"/>
      <c r="P1" s="22" t="s">
        <v>12</v>
      </c>
      <c r="Q1" s="22"/>
      <c r="R1" s="22"/>
      <c r="S1" s="22"/>
      <c r="V1" s="22" t="s">
        <v>24</v>
      </c>
      <c r="W1" s="22"/>
      <c r="X1" s="22"/>
      <c r="Y1" s="22"/>
      <c r="AC1" s="2"/>
      <c r="AD1" s="2"/>
      <c r="AH1" s="20" t="s">
        <v>8</v>
      </c>
      <c r="AI1" s="20" t="s">
        <v>9</v>
      </c>
      <c r="AJ1" s="20" t="s">
        <v>10</v>
      </c>
      <c r="AK1" s="20" t="s">
        <v>12</v>
      </c>
      <c r="AL1" s="20" t="s">
        <v>23</v>
      </c>
    </row>
    <row r="2" spans="1:38" x14ac:dyDescent="0.2">
      <c r="A2" s="3" t="s">
        <v>7</v>
      </c>
      <c r="B2" s="4" t="s">
        <v>1</v>
      </c>
      <c r="C2" s="6" t="s">
        <v>2</v>
      </c>
      <c r="D2" s="7" t="s">
        <v>16</v>
      </c>
      <c r="F2" s="8" t="s">
        <v>7</v>
      </c>
      <c r="G2" s="9" t="s">
        <v>1</v>
      </c>
      <c r="H2" s="6" t="s">
        <v>2</v>
      </c>
      <c r="I2" s="7" t="s">
        <v>16</v>
      </c>
      <c r="K2" s="3" t="s">
        <v>7</v>
      </c>
      <c r="L2" s="9" t="s">
        <v>1</v>
      </c>
      <c r="M2" s="6" t="s">
        <v>2</v>
      </c>
      <c r="N2" s="7" t="s">
        <v>16</v>
      </c>
      <c r="P2" s="8" t="s">
        <v>7</v>
      </c>
      <c r="Q2" s="9" t="s">
        <v>1</v>
      </c>
      <c r="R2" s="6" t="s">
        <v>2</v>
      </c>
      <c r="S2" s="7" t="s">
        <v>16</v>
      </c>
      <c r="V2" s="8" t="s">
        <v>7</v>
      </c>
      <c r="W2" s="9" t="s">
        <v>1</v>
      </c>
      <c r="X2" s="6" t="s">
        <v>2</v>
      </c>
      <c r="Y2" s="7" t="s">
        <v>16</v>
      </c>
      <c r="AH2" s="19" t="s">
        <v>17</v>
      </c>
      <c r="AI2" s="19" t="s">
        <v>17</v>
      </c>
      <c r="AJ2" s="19" t="s">
        <v>17</v>
      </c>
      <c r="AK2" s="19" t="s">
        <v>17</v>
      </c>
      <c r="AL2" s="19" t="s">
        <v>17</v>
      </c>
    </row>
    <row r="3" spans="1:38" x14ac:dyDescent="0.2">
      <c r="A3" s="3"/>
      <c r="B3" s="4">
        <v>0</v>
      </c>
      <c r="C3" s="6">
        <v>34</v>
      </c>
      <c r="D3" s="7">
        <v>0</v>
      </c>
      <c r="F3" s="8">
        <v>0</v>
      </c>
      <c r="G3" s="9">
        <v>0</v>
      </c>
      <c r="H3" s="6">
        <v>51</v>
      </c>
      <c r="I3" s="7">
        <v>0</v>
      </c>
      <c r="K3" s="3">
        <v>0</v>
      </c>
      <c r="L3" s="9">
        <v>0</v>
      </c>
      <c r="M3" s="6">
        <v>93</v>
      </c>
      <c r="N3" s="7">
        <v>0</v>
      </c>
      <c r="P3" s="8">
        <v>0</v>
      </c>
      <c r="Q3" s="9">
        <v>0</v>
      </c>
      <c r="R3" s="6">
        <v>86</v>
      </c>
      <c r="S3" s="7">
        <v>0</v>
      </c>
      <c r="V3" s="8">
        <v>0</v>
      </c>
      <c r="W3" s="9">
        <v>0</v>
      </c>
      <c r="X3" s="6">
        <v>13</v>
      </c>
      <c r="Y3" s="7">
        <v>0</v>
      </c>
      <c r="AH3" s="19">
        <v>1.7000000000000001E-2</v>
      </c>
      <c r="AI3" s="19">
        <v>1.7000000000000001E-2</v>
      </c>
      <c r="AJ3" s="19">
        <v>1.7999999999999999E-2</v>
      </c>
      <c r="AK3" s="19">
        <v>1.55E-2</v>
      </c>
      <c r="AL3" s="19">
        <v>1.55E-2</v>
      </c>
    </row>
    <row r="4" spans="1:38" x14ac:dyDescent="0.2">
      <c r="A4" s="3">
        <f>CONVERT(B4,"sec","mn")</f>
        <v>0.25</v>
      </c>
      <c r="B4" s="4">
        <v>15</v>
      </c>
      <c r="C4" s="6">
        <v>29</v>
      </c>
      <c r="D4" s="7">
        <f>($C$3-C4)*(0.1/100)</f>
        <v>5.0000000000000001E-3</v>
      </c>
      <c r="F4" s="8">
        <f t="shared" ref="F4:F35" si="0">CONVERT(G4,"sec","mn")</f>
        <v>0.25</v>
      </c>
      <c r="G4" s="9">
        <v>15</v>
      </c>
      <c r="H4" s="6">
        <v>51</v>
      </c>
      <c r="I4" s="7">
        <f>($H$3-H4)*(0.1/100)</f>
        <v>0</v>
      </c>
      <c r="K4" s="3">
        <f t="shared" ref="K4:K26" si="1">CONVERT(L4,"sec","mn")</f>
        <v>0.25</v>
      </c>
      <c r="L4" s="9">
        <v>15</v>
      </c>
      <c r="M4" s="6">
        <v>93</v>
      </c>
      <c r="N4" s="7">
        <f>($M$3-M4)*(0.1/100)</f>
        <v>0</v>
      </c>
      <c r="P4" s="8">
        <f t="shared" ref="P4:P36" si="2">CONVERT(Q4,"sec","mn")</f>
        <v>0.25</v>
      </c>
      <c r="Q4" s="9">
        <v>15</v>
      </c>
      <c r="R4" s="6">
        <v>86</v>
      </c>
      <c r="S4" s="7">
        <f>($R$3-R4)*(0.1/100)</f>
        <v>0</v>
      </c>
      <c r="V4" s="8">
        <f t="shared" ref="V4:V32" si="3">CONVERT(W4,"sec","mn")</f>
        <v>0.25</v>
      </c>
      <c r="W4" s="9">
        <v>15</v>
      </c>
      <c r="X4" s="6">
        <v>13</v>
      </c>
      <c r="Y4" s="7">
        <f>($X$3-X4)*(0.1/100)</f>
        <v>0</v>
      </c>
      <c r="AH4" s="19">
        <v>1.55E-2</v>
      </c>
      <c r="AI4" s="19">
        <v>1.55E-2</v>
      </c>
      <c r="AJ4" s="19">
        <v>1.55E-2</v>
      </c>
      <c r="AK4" s="19">
        <v>1.55E-2</v>
      </c>
      <c r="AL4" s="19">
        <v>1.6E-2</v>
      </c>
    </row>
    <row r="5" spans="1:38" x14ac:dyDescent="0.2">
      <c r="A5" s="3">
        <f t="shared" ref="A5:A61" si="4">CONVERT(B5,"sec","mn")</f>
        <v>0.5</v>
      </c>
      <c r="B5" s="4">
        <v>30</v>
      </c>
      <c r="C5" s="6">
        <v>29</v>
      </c>
      <c r="D5" s="7">
        <f t="shared" ref="D5:D36" si="5">($C$3-C5)*(0.1/100)</f>
        <v>5.0000000000000001E-3</v>
      </c>
      <c r="F5" s="8">
        <f t="shared" si="0"/>
        <v>0.5</v>
      </c>
      <c r="G5" s="9">
        <v>30</v>
      </c>
      <c r="H5" s="6">
        <v>49</v>
      </c>
      <c r="I5" s="7">
        <f t="shared" ref="I5:I37" si="6">($H$3-H5)*(0.1/100)</f>
        <v>2E-3</v>
      </c>
      <c r="K5" s="3">
        <f t="shared" si="1"/>
        <v>0.5</v>
      </c>
      <c r="L5" s="9">
        <v>30</v>
      </c>
      <c r="M5" s="6">
        <v>93</v>
      </c>
      <c r="N5" s="7">
        <f t="shared" ref="N5:N24" si="7">($M$3-M5)*(0.1/100)</f>
        <v>0</v>
      </c>
      <c r="P5" s="8">
        <f t="shared" si="2"/>
        <v>0.5</v>
      </c>
      <c r="Q5" s="9">
        <v>30</v>
      </c>
      <c r="R5" s="6">
        <v>86</v>
      </c>
      <c r="S5" s="7">
        <f t="shared" ref="S5:S31" si="8">($R$3-R5)*(0.1/100)</f>
        <v>0</v>
      </c>
      <c r="V5" s="8">
        <f t="shared" si="3"/>
        <v>0.5</v>
      </c>
      <c r="W5" s="9">
        <v>30</v>
      </c>
      <c r="X5" s="6">
        <v>9</v>
      </c>
      <c r="Y5" s="7">
        <f>($X$3-X5)*(0.1/100)</f>
        <v>4.0000000000000001E-3</v>
      </c>
      <c r="AH5" s="19">
        <v>1.55E-2</v>
      </c>
      <c r="AI5" s="19">
        <v>1.6500000000000001E-2</v>
      </c>
      <c r="AJ5" s="19">
        <v>1.55E-2</v>
      </c>
      <c r="AK5" s="19">
        <v>1.7999999999999999E-2</v>
      </c>
      <c r="AL5" s="19">
        <v>1.55E-2</v>
      </c>
    </row>
    <row r="6" spans="1:38" x14ac:dyDescent="0.2">
      <c r="A6" s="3">
        <f t="shared" si="4"/>
        <v>0.75</v>
      </c>
      <c r="B6" s="4">
        <v>45</v>
      </c>
      <c r="C6" s="6">
        <v>28</v>
      </c>
      <c r="D6" s="7">
        <f t="shared" si="5"/>
        <v>6.0000000000000001E-3</v>
      </c>
      <c r="F6" s="8">
        <f t="shared" si="0"/>
        <v>0.75</v>
      </c>
      <c r="G6" s="9">
        <v>45</v>
      </c>
      <c r="H6" s="6">
        <v>47</v>
      </c>
      <c r="I6" s="7">
        <f t="shared" si="6"/>
        <v>4.0000000000000001E-3</v>
      </c>
      <c r="K6" s="3">
        <f t="shared" si="1"/>
        <v>0.75</v>
      </c>
      <c r="L6" s="9">
        <v>45</v>
      </c>
      <c r="M6" s="6">
        <v>93</v>
      </c>
      <c r="N6" s="7">
        <f t="shared" si="7"/>
        <v>0</v>
      </c>
      <c r="P6" s="8">
        <f t="shared" si="2"/>
        <v>0.75</v>
      </c>
      <c r="Q6" s="9">
        <v>45</v>
      </c>
      <c r="R6" s="6">
        <v>85</v>
      </c>
      <c r="S6" s="7">
        <f t="shared" si="8"/>
        <v>1E-3</v>
      </c>
      <c r="V6" s="8">
        <f t="shared" si="3"/>
        <v>0.75</v>
      </c>
      <c r="W6" s="9">
        <v>45</v>
      </c>
      <c r="X6" s="6">
        <v>0</v>
      </c>
      <c r="Y6" s="7">
        <f t="shared" ref="Y6" si="9">($X$3-X6)*(0.1/100)</f>
        <v>1.3000000000000001E-2</v>
      </c>
      <c r="AB6" s="23" t="s">
        <v>18</v>
      </c>
      <c r="AC6" s="23"/>
      <c r="AD6" s="23"/>
      <c r="AE6" s="23"/>
      <c r="AF6" s="23"/>
    </row>
    <row r="7" spans="1:38" x14ac:dyDescent="0.2">
      <c r="A7" s="3">
        <f t="shared" si="4"/>
        <v>1</v>
      </c>
      <c r="B7" s="4">
        <v>60</v>
      </c>
      <c r="C7" s="6">
        <v>28</v>
      </c>
      <c r="D7" s="7">
        <f t="shared" si="5"/>
        <v>6.0000000000000001E-3</v>
      </c>
      <c r="F7" s="8">
        <f t="shared" si="0"/>
        <v>1</v>
      </c>
      <c r="G7" s="9">
        <v>60</v>
      </c>
      <c r="H7" s="6">
        <v>47</v>
      </c>
      <c r="I7" s="7">
        <f t="shared" si="6"/>
        <v>4.0000000000000001E-3</v>
      </c>
      <c r="K7" s="3">
        <f t="shared" si="1"/>
        <v>1</v>
      </c>
      <c r="L7" s="9">
        <v>60</v>
      </c>
      <c r="M7" s="6">
        <v>93</v>
      </c>
      <c r="N7" s="7">
        <f t="shared" si="7"/>
        <v>0</v>
      </c>
      <c r="P7" s="8">
        <f t="shared" si="2"/>
        <v>1</v>
      </c>
      <c r="Q7" s="9">
        <v>60</v>
      </c>
      <c r="R7" s="6">
        <v>85</v>
      </c>
      <c r="S7" s="7">
        <f t="shared" si="8"/>
        <v>1E-3</v>
      </c>
      <c r="V7" s="8">
        <f t="shared" si="3"/>
        <v>1</v>
      </c>
      <c r="W7" s="9">
        <v>60</v>
      </c>
      <c r="X7" s="6">
        <v>98</v>
      </c>
      <c r="Y7" s="7">
        <f>($X$3-X7)*(0.1/100)+0.1</f>
        <v>1.4999999999999999E-2</v>
      </c>
    </row>
    <row r="8" spans="1:38" x14ac:dyDescent="0.2">
      <c r="A8" s="3">
        <f t="shared" si="4"/>
        <v>1.25</v>
      </c>
      <c r="B8" s="4">
        <v>75</v>
      </c>
      <c r="C8" s="6">
        <v>28</v>
      </c>
      <c r="D8" s="7">
        <f t="shared" si="5"/>
        <v>6.0000000000000001E-3</v>
      </c>
      <c r="F8" s="8">
        <f t="shared" si="0"/>
        <v>1.25</v>
      </c>
      <c r="G8" s="9">
        <v>75</v>
      </c>
      <c r="H8" s="6">
        <v>47</v>
      </c>
      <c r="I8" s="7">
        <f t="shared" si="6"/>
        <v>4.0000000000000001E-3</v>
      </c>
      <c r="K8" s="3">
        <f t="shared" si="1"/>
        <v>1.25</v>
      </c>
      <c r="L8" s="9">
        <v>75</v>
      </c>
      <c r="M8" s="6">
        <v>93</v>
      </c>
      <c r="N8" s="7">
        <f t="shared" si="7"/>
        <v>0</v>
      </c>
      <c r="P8" s="8">
        <f t="shared" si="2"/>
        <v>1.25</v>
      </c>
      <c r="Q8" s="9">
        <v>75</v>
      </c>
      <c r="R8" s="6">
        <v>85</v>
      </c>
      <c r="S8" s="7">
        <f t="shared" si="8"/>
        <v>1E-3</v>
      </c>
      <c r="V8" s="8">
        <f t="shared" si="3"/>
        <v>1.25</v>
      </c>
      <c r="W8" s="9">
        <v>75</v>
      </c>
      <c r="X8" s="6">
        <v>98</v>
      </c>
      <c r="Y8" s="7">
        <f t="shared" ref="Y8:Y62" si="10">($X$3-X8)*(0.1/100)+0.1</f>
        <v>1.4999999999999999E-2</v>
      </c>
      <c r="AH8" s="5" t="s">
        <v>19</v>
      </c>
      <c r="AI8" s="5" t="s">
        <v>22</v>
      </c>
    </row>
    <row r="9" spans="1:38" x14ac:dyDescent="0.2">
      <c r="A9" s="3">
        <f t="shared" si="4"/>
        <v>1.5</v>
      </c>
      <c r="B9" s="4">
        <v>90</v>
      </c>
      <c r="C9" s="6">
        <v>22</v>
      </c>
      <c r="D9" s="7">
        <f t="shared" si="5"/>
        <v>1.2E-2</v>
      </c>
      <c r="F9" s="8">
        <f t="shared" si="0"/>
        <v>1.5</v>
      </c>
      <c r="G9" s="9">
        <v>90</v>
      </c>
      <c r="H9" s="6">
        <v>47</v>
      </c>
      <c r="I9" s="7">
        <f t="shared" si="6"/>
        <v>4.0000000000000001E-3</v>
      </c>
      <c r="K9" s="3">
        <f t="shared" si="1"/>
        <v>1.5</v>
      </c>
      <c r="L9" s="9">
        <v>90</v>
      </c>
      <c r="M9" s="6">
        <v>91</v>
      </c>
      <c r="N9" s="7">
        <f t="shared" si="7"/>
        <v>2E-3</v>
      </c>
      <c r="P9" s="8">
        <f t="shared" si="2"/>
        <v>1.5</v>
      </c>
      <c r="Q9" s="9">
        <v>90</v>
      </c>
      <c r="R9" s="6">
        <v>85</v>
      </c>
      <c r="S9" s="7">
        <f t="shared" si="8"/>
        <v>1E-3</v>
      </c>
      <c r="V9" s="8">
        <f t="shared" si="3"/>
        <v>1.5</v>
      </c>
      <c r="W9" s="9">
        <v>90</v>
      </c>
      <c r="X9" s="6">
        <v>98</v>
      </c>
      <c r="Y9" s="7">
        <f t="shared" si="10"/>
        <v>1.4999999999999999E-2</v>
      </c>
      <c r="AC9" s="23" t="s">
        <v>0</v>
      </c>
      <c r="AD9" s="23"/>
      <c r="AE9" s="23"/>
      <c r="AF9" s="2"/>
      <c r="AH9" s="5" t="s">
        <v>20</v>
      </c>
      <c r="AI9" s="5">
        <v>1.4500000000000001E-2</v>
      </c>
    </row>
    <row r="10" spans="1:38" x14ac:dyDescent="0.2">
      <c r="A10" s="3">
        <f t="shared" si="4"/>
        <v>1.75</v>
      </c>
      <c r="B10" s="4">
        <v>105</v>
      </c>
      <c r="C10" s="6">
        <v>21.5</v>
      </c>
      <c r="D10" s="7">
        <f t="shared" si="5"/>
        <v>1.2500000000000001E-2</v>
      </c>
      <c r="F10" s="8">
        <f t="shared" si="0"/>
        <v>1.75</v>
      </c>
      <c r="G10" s="9">
        <v>105</v>
      </c>
      <c r="H10" s="6">
        <v>46</v>
      </c>
      <c r="I10" s="7">
        <f t="shared" si="6"/>
        <v>5.0000000000000001E-3</v>
      </c>
      <c r="K10" s="3">
        <f t="shared" si="1"/>
        <v>1.75</v>
      </c>
      <c r="L10" s="9">
        <v>105</v>
      </c>
      <c r="M10" s="6">
        <v>88</v>
      </c>
      <c r="N10" s="7">
        <f t="shared" si="7"/>
        <v>5.0000000000000001E-3</v>
      </c>
      <c r="P10" s="8">
        <f t="shared" si="2"/>
        <v>1.75</v>
      </c>
      <c r="Q10" s="9">
        <v>105</v>
      </c>
      <c r="R10" s="6">
        <v>85</v>
      </c>
      <c r="S10" s="7">
        <f t="shared" si="8"/>
        <v>1E-3</v>
      </c>
      <c r="V10" s="8">
        <f t="shared" si="3"/>
        <v>1.75</v>
      </c>
      <c r="W10" s="9">
        <v>105</v>
      </c>
      <c r="X10" s="6">
        <v>98</v>
      </c>
      <c r="Y10" s="7">
        <f t="shared" si="10"/>
        <v>1.4999999999999999E-2</v>
      </c>
      <c r="AC10" s="23" t="s">
        <v>3</v>
      </c>
      <c r="AD10" s="23"/>
      <c r="AE10" s="23"/>
      <c r="AF10" s="1"/>
    </row>
    <row r="11" spans="1:38" x14ac:dyDescent="0.2">
      <c r="A11" s="3">
        <f t="shared" si="4"/>
        <v>2</v>
      </c>
      <c r="B11" s="4">
        <v>120</v>
      </c>
      <c r="C11" s="6">
        <v>21</v>
      </c>
      <c r="D11" s="7">
        <f t="shared" si="5"/>
        <v>1.3000000000000001E-2</v>
      </c>
      <c r="F11" s="8">
        <f t="shared" si="0"/>
        <v>2</v>
      </c>
      <c r="G11" s="9">
        <v>120</v>
      </c>
      <c r="H11" s="6">
        <v>46</v>
      </c>
      <c r="I11" s="7">
        <f t="shared" si="6"/>
        <v>5.0000000000000001E-3</v>
      </c>
      <c r="K11" s="3">
        <f t="shared" si="1"/>
        <v>2</v>
      </c>
      <c r="L11" s="9">
        <v>120</v>
      </c>
      <c r="M11" s="6">
        <v>85</v>
      </c>
      <c r="N11" s="7">
        <f t="shared" si="7"/>
        <v>8.0000000000000002E-3</v>
      </c>
      <c r="P11" s="8">
        <f t="shared" si="2"/>
        <v>2</v>
      </c>
      <c r="Q11" s="9">
        <v>120</v>
      </c>
      <c r="R11" s="6">
        <v>83</v>
      </c>
      <c r="S11" s="7">
        <f t="shared" si="8"/>
        <v>3.0000000000000001E-3</v>
      </c>
      <c r="V11" s="8">
        <f t="shared" si="3"/>
        <v>2</v>
      </c>
      <c r="W11" s="9">
        <v>120</v>
      </c>
      <c r="X11" s="6">
        <v>98</v>
      </c>
      <c r="Y11" s="7">
        <f t="shared" si="10"/>
        <v>1.4999999999999999E-2</v>
      </c>
      <c r="AC11" s="5"/>
      <c r="AD11" s="19" t="s">
        <v>4</v>
      </c>
      <c r="AE11" s="19"/>
      <c r="AF11" s="1"/>
    </row>
    <row r="12" spans="1:38" x14ac:dyDescent="0.2">
      <c r="A12" s="3">
        <f t="shared" si="4"/>
        <v>2.25</v>
      </c>
      <c r="B12" s="4">
        <v>135</v>
      </c>
      <c r="C12" s="6">
        <v>21</v>
      </c>
      <c r="D12" s="7">
        <f t="shared" si="5"/>
        <v>1.3000000000000001E-2</v>
      </c>
      <c r="F12" s="8">
        <f t="shared" si="0"/>
        <v>2.25</v>
      </c>
      <c r="G12" s="9">
        <v>135</v>
      </c>
      <c r="H12" s="6">
        <v>46</v>
      </c>
      <c r="I12" s="7">
        <f t="shared" si="6"/>
        <v>5.0000000000000001E-3</v>
      </c>
      <c r="K12" s="3">
        <f t="shared" si="1"/>
        <v>2.25</v>
      </c>
      <c r="L12" s="9">
        <v>135</v>
      </c>
      <c r="M12" s="6">
        <v>84</v>
      </c>
      <c r="N12" s="7">
        <f t="shared" si="7"/>
        <v>9.0000000000000011E-3</v>
      </c>
      <c r="P12" s="8">
        <f t="shared" si="2"/>
        <v>2.25</v>
      </c>
      <c r="Q12" s="9">
        <v>135</v>
      </c>
      <c r="R12" s="6">
        <v>83</v>
      </c>
      <c r="S12" s="7">
        <f t="shared" si="8"/>
        <v>3.0000000000000001E-3</v>
      </c>
      <c r="V12" s="8">
        <f t="shared" si="3"/>
        <v>2.25</v>
      </c>
      <c r="W12" s="9">
        <v>135</v>
      </c>
      <c r="X12" s="6">
        <v>98</v>
      </c>
      <c r="Y12" s="7">
        <f t="shared" si="10"/>
        <v>1.4999999999999999E-2</v>
      </c>
      <c r="AH12" s="5" t="s">
        <v>21</v>
      </c>
      <c r="AI12" s="5"/>
      <c r="AJ12" s="5"/>
    </row>
    <row r="13" spans="1:38" x14ac:dyDescent="0.2">
      <c r="A13" s="3">
        <f t="shared" si="4"/>
        <v>2.5</v>
      </c>
      <c r="B13" s="4">
        <v>150</v>
      </c>
      <c r="C13" s="6">
        <v>18</v>
      </c>
      <c r="D13" s="7">
        <f t="shared" si="5"/>
        <v>1.6E-2</v>
      </c>
      <c r="F13" s="8">
        <f t="shared" si="0"/>
        <v>2.5</v>
      </c>
      <c r="G13" s="9">
        <v>150</v>
      </c>
      <c r="H13" s="6">
        <v>46</v>
      </c>
      <c r="I13" s="7">
        <f t="shared" si="6"/>
        <v>5.0000000000000001E-3</v>
      </c>
      <c r="K13" s="3">
        <f t="shared" si="1"/>
        <v>2.5</v>
      </c>
      <c r="L13" s="9">
        <v>150</v>
      </c>
      <c r="M13" s="6">
        <v>76</v>
      </c>
      <c r="N13" s="7">
        <f t="shared" si="7"/>
        <v>1.7000000000000001E-2</v>
      </c>
      <c r="P13" s="8">
        <f t="shared" si="2"/>
        <v>2.5</v>
      </c>
      <c r="Q13" s="9">
        <v>150</v>
      </c>
      <c r="R13" s="6">
        <v>80</v>
      </c>
      <c r="S13" s="7">
        <f t="shared" si="8"/>
        <v>6.0000000000000001E-3</v>
      </c>
      <c r="V13" s="8">
        <f t="shared" si="3"/>
        <v>2.5</v>
      </c>
      <c r="W13" s="9">
        <v>150</v>
      </c>
      <c r="X13" s="6">
        <v>98</v>
      </c>
      <c r="Y13" s="7">
        <f t="shared" si="10"/>
        <v>1.4999999999999999E-2</v>
      </c>
      <c r="AH13" s="24" t="s">
        <v>14</v>
      </c>
      <c r="AI13" s="25"/>
      <c r="AJ13" s="26"/>
    </row>
    <row r="14" spans="1:38" x14ac:dyDescent="0.2">
      <c r="A14" s="3">
        <f t="shared" si="4"/>
        <v>2.75</v>
      </c>
      <c r="B14" s="4">
        <v>165</v>
      </c>
      <c r="C14" s="6">
        <v>18</v>
      </c>
      <c r="D14" s="7">
        <f t="shared" si="5"/>
        <v>1.6E-2</v>
      </c>
      <c r="F14" s="8">
        <f t="shared" si="0"/>
        <v>2.75</v>
      </c>
      <c r="G14" s="9">
        <v>165</v>
      </c>
      <c r="H14" s="6">
        <v>42</v>
      </c>
      <c r="I14" s="7">
        <f t="shared" si="6"/>
        <v>9.0000000000000011E-3</v>
      </c>
      <c r="K14" s="3">
        <f t="shared" si="1"/>
        <v>2.75</v>
      </c>
      <c r="L14" s="9">
        <v>165</v>
      </c>
      <c r="M14" s="6">
        <v>75</v>
      </c>
      <c r="N14" s="7">
        <f t="shared" si="7"/>
        <v>1.8000000000000002E-2</v>
      </c>
      <c r="P14" s="8">
        <f t="shared" si="2"/>
        <v>2.75</v>
      </c>
      <c r="Q14" s="9">
        <v>165</v>
      </c>
      <c r="R14" s="6">
        <v>80</v>
      </c>
      <c r="S14" s="7">
        <f t="shared" si="8"/>
        <v>6.0000000000000001E-3</v>
      </c>
      <c r="V14" s="8">
        <f t="shared" si="3"/>
        <v>2.75</v>
      </c>
      <c r="W14" s="9">
        <v>165</v>
      </c>
      <c r="X14" s="6">
        <v>98</v>
      </c>
      <c r="Y14" s="7">
        <f t="shared" si="10"/>
        <v>1.4999999999999999E-2</v>
      </c>
      <c r="AC14" s="5" t="s">
        <v>5</v>
      </c>
      <c r="AD14" s="5" t="s">
        <v>15</v>
      </c>
      <c r="AE14" s="5" t="s">
        <v>6</v>
      </c>
    </row>
    <row r="15" spans="1:38" x14ac:dyDescent="0.2">
      <c r="A15" s="3">
        <f t="shared" si="4"/>
        <v>3</v>
      </c>
      <c r="B15" s="4">
        <v>180</v>
      </c>
      <c r="C15" s="6">
        <v>18</v>
      </c>
      <c r="D15" s="7">
        <f t="shared" si="5"/>
        <v>1.6E-2</v>
      </c>
      <c r="F15" s="8">
        <f t="shared" si="0"/>
        <v>3</v>
      </c>
      <c r="G15" s="9">
        <v>180</v>
      </c>
      <c r="H15" s="6">
        <v>42</v>
      </c>
      <c r="I15" s="7">
        <f t="shared" si="6"/>
        <v>9.0000000000000011E-3</v>
      </c>
      <c r="K15" s="3">
        <f t="shared" si="1"/>
        <v>3</v>
      </c>
      <c r="L15" s="9">
        <v>180</v>
      </c>
      <c r="M15" s="6">
        <v>71</v>
      </c>
      <c r="N15" s="7">
        <f t="shared" si="7"/>
        <v>2.1999999999999999E-2</v>
      </c>
      <c r="P15" s="8">
        <f t="shared" si="2"/>
        <v>3</v>
      </c>
      <c r="Q15" s="9">
        <v>180</v>
      </c>
      <c r="R15" s="6">
        <v>76</v>
      </c>
      <c r="S15" s="7">
        <f t="shared" si="8"/>
        <v>0.01</v>
      </c>
      <c r="V15" s="8">
        <f t="shared" si="3"/>
        <v>3</v>
      </c>
      <c r="W15" s="9">
        <v>180</v>
      </c>
      <c r="X15" s="6">
        <v>98</v>
      </c>
      <c r="Y15" s="7">
        <f t="shared" si="10"/>
        <v>1.4999999999999999E-2</v>
      </c>
      <c r="AC15" s="5">
        <v>1</v>
      </c>
      <c r="AD15" s="5">
        <f>2411+246.5+187.5</f>
        <v>2845</v>
      </c>
      <c r="AE15" s="5">
        <v>916</v>
      </c>
    </row>
    <row r="16" spans="1:38" x14ac:dyDescent="0.2">
      <c r="A16" s="3">
        <f t="shared" si="4"/>
        <v>3.25</v>
      </c>
      <c r="B16" s="4">
        <v>195</v>
      </c>
      <c r="C16" s="6">
        <v>18</v>
      </c>
      <c r="D16" s="7">
        <f t="shared" si="5"/>
        <v>1.6E-2</v>
      </c>
      <c r="F16" s="8">
        <f t="shared" si="0"/>
        <v>3.25</v>
      </c>
      <c r="G16" s="9">
        <v>195</v>
      </c>
      <c r="H16" s="6">
        <v>41</v>
      </c>
      <c r="I16" s="7">
        <f t="shared" si="6"/>
        <v>0.01</v>
      </c>
      <c r="K16" s="3">
        <f t="shared" si="1"/>
        <v>3.25</v>
      </c>
      <c r="L16" s="9">
        <v>195</v>
      </c>
      <c r="M16" s="6">
        <v>68</v>
      </c>
      <c r="N16" s="7">
        <f t="shared" si="7"/>
        <v>2.5000000000000001E-2</v>
      </c>
      <c r="P16" s="8">
        <f t="shared" si="2"/>
        <v>3.25</v>
      </c>
      <c r="Q16" s="9">
        <v>195</v>
      </c>
      <c r="R16" s="6">
        <v>73</v>
      </c>
      <c r="S16" s="7">
        <f t="shared" si="8"/>
        <v>1.3000000000000001E-2</v>
      </c>
      <c r="V16" s="8">
        <f t="shared" si="3"/>
        <v>3.25</v>
      </c>
      <c r="W16" s="9">
        <v>195</v>
      </c>
      <c r="X16" s="6">
        <v>98</v>
      </c>
      <c r="Y16" s="7">
        <f t="shared" si="10"/>
        <v>1.4999999999999999E-2</v>
      </c>
      <c r="AC16" s="5">
        <v>2</v>
      </c>
      <c r="AD16" s="5">
        <f t="shared" ref="AD16:AD17" si="11">2411+246.5+187.5</f>
        <v>2845</v>
      </c>
      <c r="AE16" s="5">
        <v>921</v>
      </c>
    </row>
    <row r="17" spans="1:31" x14ac:dyDescent="0.2">
      <c r="A17" s="3">
        <f t="shared" si="4"/>
        <v>3.5</v>
      </c>
      <c r="B17" s="4">
        <v>210</v>
      </c>
      <c r="C17" s="6">
        <v>17</v>
      </c>
      <c r="D17" s="7">
        <f t="shared" si="5"/>
        <v>1.7000000000000001E-2</v>
      </c>
      <c r="F17" s="8">
        <f t="shared" si="0"/>
        <v>3.5</v>
      </c>
      <c r="G17" s="9">
        <v>210</v>
      </c>
      <c r="H17" s="6">
        <v>41</v>
      </c>
      <c r="I17" s="7">
        <f t="shared" si="6"/>
        <v>0.01</v>
      </c>
      <c r="K17" s="3">
        <f t="shared" si="1"/>
        <v>3.5</v>
      </c>
      <c r="L17" s="9">
        <v>210</v>
      </c>
      <c r="M17" s="6">
        <v>62</v>
      </c>
      <c r="N17" s="7">
        <f t="shared" si="7"/>
        <v>3.1E-2</v>
      </c>
      <c r="P17" s="8">
        <f t="shared" si="2"/>
        <v>3.5</v>
      </c>
      <c r="Q17" s="9">
        <v>210</v>
      </c>
      <c r="R17" s="6">
        <v>71</v>
      </c>
      <c r="S17" s="7">
        <f t="shared" si="8"/>
        <v>1.4999999999999999E-2</v>
      </c>
      <c r="V17" s="8">
        <f t="shared" si="3"/>
        <v>3.5</v>
      </c>
      <c r="W17" s="9">
        <v>210</v>
      </c>
      <c r="X17" s="6">
        <v>98</v>
      </c>
      <c r="Y17" s="7">
        <f t="shared" si="10"/>
        <v>1.4999999999999999E-2</v>
      </c>
      <c r="AC17" s="5">
        <v>3</v>
      </c>
      <c r="AD17" s="5">
        <f t="shared" si="11"/>
        <v>2845</v>
      </c>
      <c r="AE17" s="5">
        <v>927</v>
      </c>
    </row>
    <row r="18" spans="1:31" x14ac:dyDescent="0.2">
      <c r="A18" s="3">
        <f t="shared" si="4"/>
        <v>3.75</v>
      </c>
      <c r="B18" s="4">
        <v>225</v>
      </c>
      <c r="C18" s="6">
        <v>17</v>
      </c>
      <c r="D18" s="7">
        <f t="shared" si="5"/>
        <v>1.7000000000000001E-2</v>
      </c>
      <c r="F18" s="8">
        <f t="shared" si="0"/>
        <v>3.75</v>
      </c>
      <c r="G18" s="9">
        <v>225</v>
      </c>
      <c r="H18" s="6">
        <v>39</v>
      </c>
      <c r="I18" s="7">
        <f t="shared" si="6"/>
        <v>1.2E-2</v>
      </c>
      <c r="K18" s="3">
        <f t="shared" si="1"/>
        <v>3.75</v>
      </c>
      <c r="L18" s="9">
        <v>225</v>
      </c>
      <c r="M18" s="6">
        <v>60</v>
      </c>
      <c r="N18" s="7">
        <f t="shared" si="7"/>
        <v>3.3000000000000002E-2</v>
      </c>
      <c r="P18" s="8">
        <f t="shared" si="2"/>
        <v>3.75</v>
      </c>
      <c r="Q18" s="9">
        <v>225</v>
      </c>
      <c r="R18" s="6">
        <v>71</v>
      </c>
      <c r="S18" s="7">
        <f t="shared" si="8"/>
        <v>1.4999999999999999E-2</v>
      </c>
      <c r="V18" s="8">
        <f t="shared" si="3"/>
        <v>3.75</v>
      </c>
      <c r="W18" s="9">
        <v>225</v>
      </c>
      <c r="X18" s="6">
        <v>98</v>
      </c>
      <c r="Y18" s="7">
        <f t="shared" si="10"/>
        <v>1.4999999999999999E-2</v>
      </c>
      <c r="AC18" s="5">
        <v>4</v>
      </c>
      <c r="AD18" s="5">
        <f>2411+246.5</f>
        <v>2657.5</v>
      </c>
      <c r="AE18" s="5">
        <v>927</v>
      </c>
    </row>
    <row r="19" spans="1:31" x14ac:dyDescent="0.2">
      <c r="A19" s="3">
        <f t="shared" si="4"/>
        <v>4</v>
      </c>
      <c r="B19" s="4">
        <v>240</v>
      </c>
      <c r="C19" s="6">
        <v>17</v>
      </c>
      <c r="D19" s="7">
        <f t="shared" si="5"/>
        <v>1.7000000000000001E-2</v>
      </c>
      <c r="F19" s="8">
        <f t="shared" si="0"/>
        <v>4</v>
      </c>
      <c r="G19" s="9">
        <v>240</v>
      </c>
      <c r="H19" s="6">
        <v>39</v>
      </c>
      <c r="I19" s="7">
        <f t="shared" si="6"/>
        <v>1.2E-2</v>
      </c>
      <c r="K19" s="3">
        <f t="shared" si="1"/>
        <v>4</v>
      </c>
      <c r="L19" s="9">
        <v>240</v>
      </c>
      <c r="M19" s="6">
        <v>59</v>
      </c>
      <c r="N19" s="7">
        <f t="shared" si="7"/>
        <v>3.4000000000000002E-2</v>
      </c>
      <c r="P19" s="8">
        <f t="shared" si="2"/>
        <v>4</v>
      </c>
      <c r="Q19" s="9">
        <v>240</v>
      </c>
      <c r="R19" s="6">
        <v>71</v>
      </c>
      <c r="S19" s="7">
        <f t="shared" si="8"/>
        <v>1.4999999999999999E-2</v>
      </c>
      <c r="V19" s="8">
        <f t="shared" si="3"/>
        <v>4</v>
      </c>
      <c r="W19" s="9">
        <v>240</v>
      </c>
      <c r="X19" s="6">
        <v>98</v>
      </c>
      <c r="Y19" s="7">
        <f t="shared" si="10"/>
        <v>1.4999999999999999E-2</v>
      </c>
      <c r="AC19" s="5">
        <v>5</v>
      </c>
      <c r="AD19" s="5">
        <f>2411+187.5</f>
        <v>2598.5</v>
      </c>
      <c r="AE19" s="5">
        <v>927</v>
      </c>
    </row>
    <row r="20" spans="1:31" x14ac:dyDescent="0.2">
      <c r="A20" s="3">
        <f t="shared" si="4"/>
        <v>4.25</v>
      </c>
      <c r="B20" s="4">
        <v>255</v>
      </c>
      <c r="C20" s="6">
        <v>12</v>
      </c>
      <c r="D20" s="7">
        <f t="shared" si="5"/>
        <v>2.1999999999999999E-2</v>
      </c>
      <c r="F20" s="8">
        <f t="shared" si="0"/>
        <v>4.25</v>
      </c>
      <c r="G20" s="9">
        <v>255</v>
      </c>
      <c r="H20" s="6">
        <v>37</v>
      </c>
      <c r="I20" s="7">
        <f t="shared" si="6"/>
        <v>1.4E-2</v>
      </c>
      <c r="K20" s="3">
        <f t="shared" si="1"/>
        <v>4.25</v>
      </c>
      <c r="L20" s="9">
        <v>255</v>
      </c>
      <c r="M20" s="6">
        <v>52</v>
      </c>
      <c r="N20" s="7">
        <f t="shared" si="7"/>
        <v>4.1000000000000002E-2</v>
      </c>
      <c r="P20" s="8">
        <f t="shared" si="2"/>
        <v>4.25</v>
      </c>
      <c r="Q20" s="9">
        <v>255</v>
      </c>
      <c r="R20" s="6">
        <v>71</v>
      </c>
      <c r="S20" s="7">
        <f t="shared" si="8"/>
        <v>1.4999999999999999E-2</v>
      </c>
      <c r="V20" s="8">
        <f t="shared" si="3"/>
        <v>4.25</v>
      </c>
      <c r="W20" s="9">
        <v>255</v>
      </c>
      <c r="X20" s="6">
        <v>95</v>
      </c>
      <c r="Y20" s="7">
        <f t="shared" si="10"/>
        <v>1.8000000000000002E-2</v>
      </c>
      <c r="AC20" s="21"/>
      <c r="AD20" s="21"/>
      <c r="AE20" s="21"/>
    </row>
    <row r="21" spans="1:31" x14ac:dyDescent="0.2">
      <c r="A21" s="3">
        <f t="shared" si="4"/>
        <v>4.5</v>
      </c>
      <c r="B21" s="4">
        <v>270</v>
      </c>
      <c r="C21" s="6">
        <v>12</v>
      </c>
      <c r="D21" s="7">
        <f t="shared" si="5"/>
        <v>2.1999999999999999E-2</v>
      </c>
      <c r="F21" s="8">
        <f t="shared" si="0"/>
        <v>4.5</v>
      </c>
      <c r="G21" s="9">
        <v>270</v>
      </c>
      <c r="H21" s="6">
        <v>37</v>
      </c>
      <c r="I21" s="7">
        <f t="shared" si="6"/>
        <v>1.4E-2</v>
      </c>
      <c r="K21" s="3">
        <f t="shared" si="1"/>
        <v>4.5</v>
      </c>
      <c r="L21" s="9">
        <v>270</v>
      </c>
      <c r="M21" s="6">
        <v>48</v>
      </c>
      <c r="N21" s="7">
        <f t="shared" si="7"/>
        <v>4.4999999999999998E-2</v>
      </c>
      <c r="P21" s="8">
        <f t="shared" si="2"/>
        <v>4.5</v>
      </c>
      <c r="Q21" s="9">
        <v>270</v>
      </c>
      <c r="R21" s="6">
        <v>68</v>
      </c>
      <c r="S21" s="7">
        <f t="shared" si="8"/>
        <v>1.8000000000000002E-2</v>
      </c>
      <c r="V21" s="8">
        <f t="shared" si="3"/>
        <v>4.5</v>
      </c>
      <c r="W21" s="9">
        <v>270</v>
      </c>
      <c r="X21" s="6">
        <v>91</v>
      </c>
      <c r="Y21" s="7">
        <f t="shared" si="10"/>
        <v>2.2000000000000006E-2</v>
      </c>
    </row>
    <row r="22" spans="1:31" x14ac:dyDescent="0.2">
      <c r="A22" s="3">
        <f t="shared" si="4"/>
        <v>4.75</v>
      </c>
      <c r="B22" s="4">
        <v>285</v>
      </c>
      <c r="C22" s="6">
        <v>12</v>
      </c>
      <c r="D22" s="7">
        <f t="shared" si="5"/>
        <v>2.1999999999999999E-2</v>
      </c>
      <c r="F22" s="8">
        <f t="shared" si="0"/>
        <v>4.75</v>
      </c>
      <c r="G22" s="9">
        <v>285</v>
      </c>
      <c r="H22" s="6">
        <v>37</v>
      </c>
      <c r="I22" s="7">
        <f t="shared" si="6"/>
        <v>1.4E-2</v>
      </c>
      <c r="K22" s="3">
        <f t="shared" si="1"/>
        <v>4.75</v>
      </c>
      <c r="L22" s="9">
        <v>285</v>
      </c>
      <c r="M22" s="6">
        <v>42</v>
      </c>
      <c r="N22" s="7">
        <f t="shared" si="7"/>
        <v>5.1000000000000004E-2</v>
      </c>
      <c r="P22" s="8">
        <f t="shared" si="2"/>
        <v>4.75</v>
      </c>
      <c r="Q22" s="9">
        <v>285</v>
      </c>
      <c r="R22" s="6">
        <v>67</v>
      </c>
      <c r="S22" s="7">
        <f t="shared" si="8"/>
        <v>1.9E-2</v>
      </c>
      <c r="V22" s="8">
        <f t="shared" si="3"/>
        <v>4.75</v>
      </c>
      <c r="W22" s="9">
        <v>285</v>
      </c>
      <c r="X22" s="6">
        <v>91</v>
      </c>
      <c r="Y22" s="7">
        <f t="shared" si="10"/>
        <v>2.2000000000000006E-2</v>
      </c>
    </row>
    <row r="23" spans="1:31" x14ac:dyDescent="0.2">
      <c r="A23" s="3">
        <f t="shared" si="4"/>
        <v>5</v>
      </c>
      <c r="B23" s="4">
        <v>300</v>
      </c>
      <c r="C23" s="6">
        <v>12</v>
      </c>
      <c r="D23" s="7">
        <f t="shared" si="5"/>
        <v>2.1999999999999999E-2</v>
      </c>
      <c r="F23" s="8">
        <f t="shared" si="0"/>
        <v>5</v>
      </c>
      <c r="G23" s="9">
        <v>300</v>
      </c>
      <c r="H23" s="6">
        <v>37</v>
      </c>
      <c r="I23" s="7">
        <f t="shared" si="6"/>
        <v>1.4E-2</v>
      </c>
      <c r="K23" s="3">
        <f t="shared" si="1"/>
        <v>5</v>
      </c>
      <c r="L23" s="9">
        <v>300</v>
      </c>
      <c r="M23" s="6">
        <v>33</v>
      </c>
      <c r="N23" s="7">
        <f t="shared" si="7"/>
        <v>0.06</v>
      </c>
      <c r="P23" s="8">
        <f t="shared" si="2"/>
        <v>5</v>
      </c>
      <c r="Q23" s="9">
        <v>300</v>
      </c>
      <c r="R23" s="6">
        <v>62</v>
      </c>
      <c r="S23" s="7">
        <f t="shared" si="8"/>
        <v>2.4E-2</v>
      </c>
      <c r="V23" s="8">
        <f t="shared" si="3"/>
        <v>5</v>
      </c>
      <c r="W23" s="9">
        <v>300</v>
      </c>
      <c r="X23" s="6">
        <v>90</v>
      </c>
      <c r="Y23" s="7">
        <f t="shared" si="10"/>
        <v>2.3000000000000007E-2</v>
      </c>
    </row>
    <row r="24" spans="1:31" x14ac:dyDescent="0.2">
      <c r="A24" s="3">
        <f t="shared" si="4"/>
        <v>5.5</v>
      </c>
      <c r="B24" s="4">
        <v>330</v>
      </c>
      <c r="C24" s="6">
        <v>12</v>
      </c>
      <c r="D24" s="7">
        <f t="shared" si="5"/>
        <v>2.1999999999999999E-2</v>
      </c>
      <c r="F24" s="8">
        <f t="shared" si="0"/>
        <v>5.5</v>
      </c>
      <c r="G24" s="9">
        <v>330</v>
      </c>
      <c r="H24" s="6">
        <v>37</v>
      </c>
      <c r="I24" s="7">
        <f t="shared" si="6"/>
        <v>1.4E-2</v>
      </c>
      <c r="K24" s="3">
        <f t="shared" si="1"/>
        <v>5.5</v>
      </c>
      <c r="L24" s="9">
        <v>330</v>
      </c>
      <c r="M24" s="6">
        <v>19</v>
      </c>
      <c r="N24" s="7">
        <f t="shared" si="7"/>
        <v>7.3999999999999996E-2</v>
      </c>
      <c r="P24" s="8">
        <f t="shared" si="2"/>
        <v>5.5</v>
      </c>
      <c r="Q24" s="9">
        <v>330</v>
      </c>
      <c r="R24" s="6">
        <v>62</v>
      </c>
      <c r="S24" s="7">
        <f t="shared" si="8"/>
        <v>2.4E-2</v>
      </c>
      <c r="V24" s="8">
        <f t="shared" si="3"/>
        <v>5.5</v>
      </c>
      <c r="W24" s="9">
        <v>330</v>
      </c>
      <c r="X24" s="6">
        <v>90</v>
      </c>
      <c r="Y24" s="7">
        <f t="shared" si="10"/>
        <v>2.3000000000000007E-2</v>
      </c>
    </row>
    <row r="25" spans="1:31" x14ac:dyDescent="0.2">
      <c r="A25" s="3">
        <f t="shared" si="4"/>
        <v>6</v>
      </c>
      <c r="B25" s="4">
        <v>360</v>
      </c>
      <c r="C25" s="6">
        <v>11</v>
      </c>
      <c r="D25" s="7">
        <f t="shared" si="5"/>
        <v>2.3E-2</v>
      </c>
      <c r="F25" s="8">
        <f t="shared" si="0"/>
        <v>6</v>
      </c>
      <c r="G25" s="9">
        <v>360</v>
      </c>
      <c r="H25" s="6">
        <v>36</v>
      </c>
      <c r="I25" s="7">
        <f t="shared" si="6"/>
        <v>1.4999999999999999E-2</v>
      </c>
      <c r="K25" s="3">
        <f t="shared" si="1"/>
        <v>6</v>
      </c>
      <c r="L25" s="9">
        <v>360</v>
      </c>
      <c r="M25" s="6">
        <v>93</v>
      </c>
      <c r="N25" s="7">
        <f>($M$3-M25)*(0.1/100)+0.1</f>
        <v>0.1</v>
      </c>
      <c r="P25" s="8">
        <f t="shared" si="2"/>
        <v>6</v>
      </c>
      <c r="Q25" s="9">
        <v>360</v>
      </c>
      <c r="R25" s="6">
        <v>57</v>
      </c>
      <c r="S25" s="7">
        <f t="shared" si="8"/>
        <v>2.9000000000000001E-2</v>
      </c>
      <c r="V25" s="8">
        <f t="shared" si="3"/>
        <v>6</v>
      </c>
      <c r="W25" s="9">
        <v>360</v>
      </c>
      <c r="X25" s="6">
        <v>90</v>
      </c>
      <c r="Y25" s="7">
        <f t="shared" si="10"/>
        <v>2.3000000000000007E-2</v>
      </c>
    </row>
    <row r="26" spans="1:31" x14ac:dyDescent="0.2">
      <c r="A26" s="3">
        <f t="shared" si="4"/>
        <v>6.5</v>
      </c>
      <c r="B26" s="4">
        <v>390</v>
      </c>
      <c r="C26" s="6">
        <v>11</v>
      </c>
      <c r="D26" s="7">
        <f t="shared" si="5"/>
        <v>2.3E-2</v>
      </c>
      <c r="F26" s="8">
        <f t="shared" si="0"/>
        <v>6.5</v>
      </c>
      <c r="G26" s="9">
        <v>390</v>
      </c>
      <c r="H26" s="6">
        <v>28</v>
      </c>
      <c r="I26" s="7">
        <f t="shared" si="6"/>
        <v>2.3E-2</v>
      </c>
      <c r="K26" s="3">
        <f t="shared" si="1"/>
        <v>6.166666666666667</v>
      </c>
      <c r="L26" s="9">
        <v>370</v>
      </c>
      <c r="M26" s="6" t="s">
        <v>13</v>
      </c>
      <c r="N26" s="7"/>
      <c r="P26" s="8">
        <f t="shared" si="2"/>
        <v>6.5</v>
      </c>
      <c r="Q26" s="9">
        <v>390</v>
      </c>
      <c r="R26" s="6">
        <v>55</v>
      </c>
      <c r="S26" s="7">
        <f t="shared" si="8"/>
        <v>3.1E-2</v>
      </c>
      <c r="V26" s="8">
        <f t="shared" si="3"/>
        <v>6.5</v>
      </c>
      <c r="W26" s="9">
        <v>390</v>
      </c>
      <c r="X26" s="6">
        <v>88</v>
      </c>
      <c r="Y26" s="7">
        <f t="shared" si="10"/>
        <v>2.5000000000000008E-2</v>
      </c>
    </row>
    <row r="27" spans="1:31" x14ac:dyDescent="0.2">
      <c r="A27" s="3">
        <f t="shared" si="4"/>
        <v>7</v>
      </c>
      <c r="B27" s="4">
        <v>420</v>
      </c>
      <c r="C27" s="6">
        <v>10</v>
      </c>
      <c r="D27" s="7">
        <f t="shared" si="5"/>
        <v>2.4E-2</v>
      </c>
      <c r="F27" s="8">
        <f t="shared" si="0"/>
        <v>7</v>
      </c>
      <c r="G27" s="9">
        <v>420</v>
      </c>
      <c r="H27" s="6">
        <v>28</v>
      </c>
      <c r="I27" s="7">
        <f t="shared" si="6"/>
        <v>2.3E-2</v>
      </c>
      <c r="K27" s="15"/>
      <c r="L27" s="15"/>
      <c r="M27" s="15"/>
      <c r="N27" s="15"/>
      <c r="P27" s="8">
        <f t="shared" si="2"/>
        <v>7</v>
      </c>
      <c r="Q27" s="9">
        <v>420</v>
      </c>
      <c r="R27" s="6">
        <v>43</v>
      </c>
      <c r="S27" s="7">
        <f t="shared" si="8"/>
        <v>4.3000000000000003E-2</v>
      </c>
      <c r="V27" s="8">
        <f t="shared" si="3"/>
        <v>7</v>
      </c>
      <c r="W27" s="9">
        <v>420</v>
      </c>
      <c r="X27" s="6">
        <v>88</v>
      </c>
      <c r="Y27" s="7">
        <f t="shared" si="10"/>
        <v>2.5000000000000008E-2</v>
      </c>
    </row>
    <row r="28" spans="1:31" x14ac:dyDescent="0.2">
      <c r="A28" s="3">
        <f t="shared" si="4"/>
        <v>7.5</v>
      </c>
      <c r="B28" s="4">
        <v>450</v>
      </c>
      <c r="C28" s="6">
        <v>9</v>
      </c>
      <c r="D28" s="7">
        <f t="shared" si="5"/>
        <v>2.5000000000000001E-2</v>
      </c>
      <c r="F28" s="8">
        <f t="shared" si="0"/>
        <v>7.5</v>
      </c>
      <c r="G28" s="9">
        <v>450</v>
      </c>
      <c r="H28" s="6">
        <v>28</v>
      </c>
      <c r="I28" s="7">
        <f t="shared" si="6"/>
        <v>2.3E-2</v>
      </c>
      <c r="K28" s="15"/>
      <c r="L28" s="15"/>
      <c r="M28" s="15"/>
      <c r="N28" s="15"/>
      <c r="P28" s="8">
        <f t="shared" si="2"/>
        <v>7.5</v>
      </c>
      <c r="Q28" s="9">
        <v>450</v>
      </c>
      <c r="R28" s="6">
        <v>43</v>
      </c>
      <c r="S28" s="7">
        <f t="shared" si="8"/>
        <v>4.3000000000000003E-2</v>
      </c>
      <c r="V28" s="8">
        <f t="shared" si="3"/>
        <v>7.5</v>
      </c>
      <c r="W28" s="9">
        <v>450</v>
      </c>
      <c r="X28" s="6">
        <v>88</v>
      </c>
      <c r="Y28" s="7">
        <f t="shared" si="10"/>
        <v>2.5000000000000008E-2</v>
      </c>
    </row>
    <row r="29" spans="1:31" x14ac:dyDescent="0.2">
      <c r="A29" s="3">
        <f t="shared" si="4"/>
        <v>8</v>
      </c>
      <c r="B29" s="4">
        <v>480</v>
      </c>
      <c r="C29" s="6">
        <v>8</v>
      </c>
      <c r="D29" s="7">
        <f t="shared" si="5"/>
        <v>2.6000000000000002E-2</v>
      </c>
      <c r="F29" s="8">
        <f t="shared" si="0"/>
        <v>8</v>
      </c>
      <c r="G29" s="9">
        <v>480</v>
      </c>
      <c r="H29" s="6">
        <v>28</v>
      </c>
      <c r="I29" s="7">
        <f t="shared" si="6"/>
        <v>2.3E-2</v>
      </c>
      <c r="K29" s="15"/>
      <c r="L29" s="15"/>
      <c r="M29" s="15"/>
      <c r="N29" s="15"/>
      <c r="P29" s="8">
        <f t="shared" si="2"/>
        <v>8</v>
      </c>
      <c r="Q29" s="9">
        <v>480</v>
      </c>
      <c r="R29" s="6">
        <v>34</v>
      </c>
      <c r="S29" s="7">
        <f t="shared" si="8"/>
        <v>5.2000000000000005E-2</v>
      </c>
      <c r="V29" s="8">
        <f t="shared" si="3"/>
        <v>8</v>
      </c>
      <c r="W29" s="9">
        <v>480</v>
      </c>
      <c r="X29" s="6">
        <v>85</v>
      </c>
      <c r="Y29" s="7">
        <f t="shared" si="10"/>
        <v>2.7999999999999997E-2</v>
      </c>
    </row>
    <row r="30" spans="1:31" x14ac:dyDescent="0.2">
      <c r="A30" s="3">
        <f t="shared" si="4"/>
        <v>8.5</v>
      </c>
      <c r="B30" s="4">
        <v>510</v>
      </c>
      <c r="C30" s="6">
        <v>8</v>
      </c>
      <c r="D30" s="7">
        <f t="shared" si="5"/>
        <v>2.6000000000000002E-2</v>
      </c>
      <c r="F30" s="8">
        <f t="shared" si="0"/>
        <v>8.5</v>
      </c>
      <c r="G30" s="9">
        <v>510</v>
      </c>
      <c r="H30" s="6">
        <v>16</v>
      </c>
      <c r="I30" s="7">
        <f t="shared" si="6"/>
        <v>3.5000000000000003E-2</v>
      </c>
      <c r="K30" s="15"/>
      <c r="L30" s="15"/>
      <c r="M30" s="15"/>
      <c r="N30" s="15"/>
      <c r="P30" s="8">
        <f t="shared" si="2"/>
        <v>8.5</v>
      </c>
      <c r="Q30" s="9">
        <v>510</v>
      </c>
      <c r="R30" s="6">
        <v>29</v>
      </c>
      <c r="S30" s="7">
        <f t="shared" si="8"/>
        <v>5.7000000000000002E-2</v>
      </c>
      <c r="V30" s="8">
        <f t="shared" si="3"/>
        <v>8.5</v>
      </c>
      <c r="W30" s="9">
        <v>510</v>
      </c>
      <c r="X30" s="6">
        <v>85</v>
      </c>
      <c r="Y30" s="7">
        <f t="shared" si="10"/>
        <v>2.7999999999999997E-2</v>
      </c>
    </row>
    <row r="31" spans="1:31" x14ac:dyDescent="0.2">
      <c r="A31" s="3">
        <f t="shared" si="4"/>
        <v>9</v>
      </c>
      <c r="B31" s="4">
        <v>540</v>
      </c>
      <c r="C31" s="6">
        <v>8</v>
      </c>
      <c r="D31" s="7">
        <f t="shared" si="5"/>
        <v>2.6000000000000002E-2</v>
      </c>
      <c r="F31" s="8">
        <f t="shared" si="0"/>
        <v>9</v>
      </c>
      <c r="G31" s="9">
        <v>540</v>
      </c>
      <c r="H31" s="6">
        <v>15</v>
      </c>
      <c r="I31" s="7">
        <f t="shared" si="6"/>
        <v>3.6000000000000004E-2</v>
      </c>
      <c r="K31" s="15"/>
      <c r="L31" s="15"/>
      <c r="M31" s="15"/>
      <c r="N31" s="15"/>
      <c r="P31" s="8">
        <f t="shared" si="2"/>
        <v>9</v>
      </c>
      <c r="Q31" s="9">
        <v>540</v>
      </c>
      <c r="R31" s="6">
        <v>26</v>
      </c>
      <c r="S31" s="7">
        <f t="shared" si="8"/>
        <v>0.06</v>
      </c>
      <c r="V31" s="8">
        <f t="shared" si="3"/>
        <v>9</v>
      </c>
      <c r="W31" s="9">
        <v>540</v>
      </c>
      <c r="X31" s="6">
        <v>85</v>
      </c>
      <c r="Y31" s="7">
        <f t="shared" si="10"/>
        <v>2.7999999999999997E-2</v>
      </c>
    </row>
    <row r="32" spans="1:31" x14ac:dyDescent="0.2">
      <c r="A32" s="3">
        <f t="shared" si="4"/>
        <v>9.5</v>
      </c>
      <c r="B32" s="4">
        <v>570</v>
      </c>
      <c r="C32" s="6">
        <v>6</v>
      </c>
      <c r="D32" s="7">
        <f t="shared" si="5"/>
        <v>2.8000000000000001E-2</v>
      </c>
      <c r="F32" s="8">
        <f t="shared" si="0"/>
        <v>9.5</v>
      </c>
      <c r="G32" s="9">
        <v>570</v>
      </c>
      <c r="H32" s="6">
        <v>15</v>
      </c>
      <c r="I32" s="7">
        <f t="shared" si="6"/>
        <v>3.6000000000000004E-2</v>
      </c>
      <c r="K32" s="15"/>
      <c r="L32" s="15"/>
      <c r="M32" s="15"/>
      <c r="N32" s="15"/>
      <c r="P32" s="8">
        <f t="shared" si="2"/>
        <v>9.5</v>
      </c>
      <c r="Q32" s="9">
        <v>570</v>
      </c>
      <c r="R32" s="6">
        <v>6</v>
      </c>
      <c r="S32" s="7">
        <f>($R$3-R32)*(0.1/100)+0.1</f>
        <v>0.18</v>
      </c>
      <c r="V32" s="8">
        <f t="shared" si="3"/>
        <v>9.5</v>
      </c>
      <c r="W32" s="9">
        <v>570</v>
      </c>
      <c r="X32" s="6">
        <v>79</v>
      </c>
      <c r="Y32" s="7">
        <f t="shared" si="10"/>
        <v>3.4000000000000002E-2</v>
      </c>
    </row>
    <row r="33" spans="1:25" x14ac:dyDescent="0.2">
      <c r="A33" s="3">
        <f t="shared" si="4"/>
        <v>10</v>
      </c>
      <c r="B33" s="4">
        <v>600</v>
      </c>
      <c r="C33" s="6">
        <v>3</v>
      </c>
      <c r="D33" s="7">
        <f t="shared" si="5"/>
        <v>3.1E-2</v>
      </c>
      <c r="F33" s="8">
        <f t="shared" si="0"/>
        <v>10</v>
      </c>
      <c r="G33" s="9">
        <v>600</v>
      </c>
      <c r="H33" s="6">
        <v>14</v>
      </c>
      <c r="I33" s="7">
        <f t="shared" si="6"/>
        <v>3.6999999999999998E-2</v>
      </c>
      <c r="K33" s="15"/>
      <c r="L33" s="15"/>
      <c r="M33" s="15"/>
      <c r="N33" s="15"/>
      <c r="P33" s="8">
        <f t="shared" si="2"/>
        <v>10</v>
      </c>
      <c r="Q33" s="9">
        <v>600</v>
      </c>
      <c r="R33" s="6">
        <v>6</v>
      </c>
      <c r="S33" s="7">
        <f t="shared" ref="S33:S36" si="12">($R$3-R33)*(0.1/100)+0.1</f>
        <v>0.18</v>
      </c>
      <c r="V33" s="8">
        <f t="shared" ref="V33:V70" si="13">CONVERT(W33,"sec","mn")</f>
        <v>10</v>
      </c>
      <c r="W33" s="9">
        <v>600</v>
      </c>
      <c r="X33" s="6">
        <v>78</v>
      </c>
      <c r="Y33" s="7">
        <f t="shared" si="10"/>
        <v>3.5000000000000003E-2</v>
      </c>
    </row>
    <row r="34" spans="1:25" x14ac:dyDescent="0.2">
      <c r="A34" s="3">
        <f t="shared" si="4"/>
        <v>10.5</v>
      </c>
      <c r="B34" s="4">
        <v>630</v>
      </c>
      <c r="C34" s="6">
        <v>2</v>
      </c>
      <c r="D34" s="7">
        <f t="shared" si="5"/>
        <v>3.2000000000000001E-2</v>
      </c>
      <c r="F34" s="8">
        <f t="shared" si="0"/>
        <v>10.5</v>
      </c>
      <c r="G34" s="9">
        <v>630</v>
      </c>
      <c r="H34" s="6">
        <v>11</v>
      </c>
      <c r="I34" s="7">
        <f t="shared" si="6"/>
        <v>0.04</v>
      </c>
      <c r="K34" s="15"/>
      <c r="L34" s="15"/>
      <c r="M34" s="15"/>
      <c r="N34" s="15"/>
      <c r="P34" s="8">
        <f t="shared" si="2"/>
        <v>10.5</v>
      </c>
      <c r="Q34" s="9">
        <v>630</v>
      </c>
      <c r="R34" s="6">
        <v>98</v>
      </c>
      <c r="S34" s="7">
        <f t="shared" si="12"/>
        <v>8.8000000000000009E-2</v>
      </c>
      <c r="V34" s="8">
        <f t="shared" si="13"/>
        <v>10.5</v>
      </c>
      <c r="W34" s="9">
        <v>630</v>
      </c>
      <c r="X34" s="6">
        <v>78</v>
      </c>
      <c r="Y34" s="16">
        <f t="shared" si="10"/>
        <v>3.5000000000000003E-2</v>
      </c>
    </row>
    <row r="35" spans="1:25" x14ac:dyDescent="0.2">
      <c r="A35" s="3">
        <f t="shared" si="4"/>
        <v>11</v>
      </c>
      <c r="B35" s="4">
        <v>660</v>
      </c>
      <c r="C35" s="6">
        <v>1</v>
      </c>
      <c r="D35" s="7">
        <f t="shared" si="5"/>
        <v>3.3000000000000002E-2</v>
      </c>
      <c r="F35" s="8">
        <f t="shared" si="0"/>
        <v>11</v>
      </c>
      <c r="G35" s="9">
        <v>660</v>
      </c>
      <c r="H35" s="6">
        <v>4</v>
      </c>
      <c r="I35" s="7">
        <f t="shared" si="6"/>
        <v>4.7E-2</v>
      </c>
      <c r="K35" s="15"/>
      <c r="L35" s="15"/>
      <c r="M35" s="15"/>
      <c r="N35" s="15"/>
      <c r="P35" s="8">
        <f t="shared" si="2"/>
        <v>11</v>
      </c>
      <c r="Q35" s="9">
        <v>660</v>
      </c>
      <c r="R35" s="6">
        <v>78</v>
      </c>
      <c r="S35" s="7">
        <f t="shared" si="12"/>
        <v>0.10800000000000001</v>
      </c>
      <c r="V35" s="8">
        <f t="shared" si="13"/>
        <v>11</v>
      </c>
      <c r="W35" s="9">
        <v>660</v>
      </c>
      <c r="X35" s="6">
        <v>78</v>
      </c>
      <c r="Y35" s="7">
        <f t="shared" si="10"/>
        <v>3.5000000000000003E-2</v>
      </c>
    </row>
    <row r="36" spans="1:25" x14ac:dyDescent="0.2">
      <c r="A36" s="3">
        <f t="shared" si="4"/>
        <v>11.5</v>
      </c>
      <c r="B36" s="4">
        <v>690</v>
      </c>
      <c r="C36" s="6">
        <v>0</v>
      </c>
      <c r="D36" s="7">
        <f t="shared" si="5"/>
        <v>3.4000000000000002E-2</v>
      </c>
      <c r="F36" s="8">
        <f t="shared" ref="F36:F52" si="14">CONVERT(G36,"sec","mn")</f>
        <v>11.5</v>
      </c>
      <c r="G36" s="9">
        <v>690</v>
      </c>
      <c r="H36" s="6">
        <v>4</v>
      </c>
      <c r="I36" s="7">
        <f t="shared" si="6"/>
        <v>4.7E-2</v>
      </c>
      <c r="K36" s="15"/>
      <c r="L36" s="15"/>
      <c r="M36" s="15"/>
      <c r="N36" s="15"/>
      <c r="P36" s="11">
        <f t="shared" si="2"/>
        <v>11.583333333333334</v>
      </c>
      <c r="Q36" s="12">
        <v>695</v>
      </c>
      <c r="R36" s="13" t="s">
        <v>13</v>
      </c>
      <c r="S36" s="7" t="e">
        <f t="shared" si="12"/>
        <v>#VALUE!</v>
      </c>
      <c r="V36" s="8">
        <f t="shared" si="13"/>
        <v>11.5</v>
      </c>
      <c r="W36" s="9">
        <v>690</v>
      </c>
      <c r="X36" s="6">
        <v>78</v>
      </c>
      <c r="Y36" s="7">
        <f t="shared" si="10"/>
        <v>3.5000000000000003E-2</v>
      </c>
    </row>
    <row r="37" spans="1:25" x14ac:dyDescent="0.2">
      <c r="A37" s="3">
        <f t="shared" si="4"/>
        <v>12</v>
      </c>
      <c r="B37" s="4">
        <v>720</v>
      </c>
      <c r="C37" s="6">
        <v>96</v>
      </c>
      <c r="D37" s="7">
        <f>($C$3-C37)*(0.1/100)+0.1</f>
        <v>3.8000000000000006E-2</v>
      </c>
      <c r="F37" s="8">
        <f t="shared" si="14"/>
        <v>12</v>
      </c>
      <c r="G37" s="9">
        <v>720</v>
      </c>
      <c r="H37" s="6">
        <v>4</v>
      </c>
      <c r="I37" s="7">
        <f t="shared" si="6"/>
        <v>4.7E-2</v>
      </c>
      <c r="K37" s="15"/>
      <c r="L37" s="15"/>
      <c r="M37" s="15"/>
      <c r="N37" s="15"/>
      <c r="P37" s="14"/>
      <c r="Q37" s="15"/>
      <c r="R37" s="15"/>
      <c r="S37" s="15"/>
      <c r="V37" s="8">
        <f t="shared" si="13"/>
        <v>12</v>
      </c>
      <c r="W37" s="9">
        <v>720</v>
      </c>
      <c r="X37" s="6">
        <v>73</v>
      </c>
      <c r="Y37" s="7">
        <f t="shared" si="10"/>
        <v>4.0000000000000008E-2</v>
      </c>
    </row>
    <row r="38" spans="1:25" x14ac:dyDescent="0.2">
      <c r="A38" s="3">
        <f t="shared" si="4"/>
        <v>12.5</v>
      </c>
      <c r="B38" s="4">
        <v>750</v>
      </c>
      <c r="C38" s="6">
        <v>96</v>
      </c>
      <c r="D38" s="7">
        <f t="shared" ref="D38:D60" si="15">($C$3-C38)*(0.1/100)+0.1</f>
        <v>3.8000000000000006E-2</v>
      </c>
      <c r="F38" s="8">
        <f t="shared" si="14"/>
        <v>12.5</v>
      </c>
      <c r="G38" s="9">
        <v>750</v>
      </c>
      <c r="H38" s="6">
        <v>99</v>
      </c>
      <c r="I38" s="7">
        <f>($H$3-H38)*(0.1/100)+0.1</f>
        <v>5.2000000000000005E-2</v>
      </c>
      <c r="K38" s="15"/>
      <c r="L38" s="15"/>
      <c r="M38" s="15"/>
      <c r="N38" s="15"/>
      <c r="P38" s="14"/>
      <c r="Q38" s="15"/>
      <c r="R38" s="15"/>
      <c r="S38" s="15"/>
      <c r="V38" s="8">
        <f t="shared" si="13"/>
        <v>12.5</v>
      </c>
      <c r="W38" s="9">
        <v>750</v>
      </c>
      <c r="X38" s="6">
        <v>71</v>
      </c>
      <c r="Y38" s="7">
        <f t="shared" si="10"/>
        <v>4.2000000000000003E-2</v>
      </c>
    </row>
    <row r="39" spans="1:25" x14ac:dyDescent="0.2">
      <c r="A39" s="3">
        <f t="shared" si="4"/>
        <v>13</v>
      </c>
      <c r="B39" s="4">
        <v>780</v>
      </c>
      <c r="C39" s="6">
        <v>93</v>
      </c>
      <c r="D39" s="7">
        <f t="shared" si="15"/>
        <v>4.1000000000000002E-2</v>
      </c>
      <c r="F39" s="8">
        <f t="shared" si="14"/>
        <v>13</v>
      </c>
      <c r="G39" s="9">
        <v>780</v>
      </c>
      <c r="H39" s="6">
        <v>99</v>
      </c>
      <c r="I39" s="7">
        <f t="shared" ref="I39:I51" si="16">($H$3-H39)*(0.1/100)+0.1</f>
        <v>5.2000000000000005E-2</v>
      </c>
      <c r="K39" s="15"/>
      <c r="L39" s="15"/>
      <c r="M39" s="15"/>
      <c r="N39" s="15"/>
      <c r="P39" s="14"/>
      <c r="Q39" s="15"/>
      <c r="R39" s="15"/>
      <c r="S39" s="15"/>
      <c r="V39" s="8">
        <f t="shared" si="13"/>
        <v>13</v>
      </c>
      <c r="W39" s="9">
        <v>780</v>
      </c>
      <c r="X39" s="6">
        <v>71</v>
      </c>
      <c r="Y39" s="7">
        <f t="shared" si="10"/>
        <v>4.2000000000000003E-2</v>
      </c>
    </row>
    <row r="40" spans="1:25" x14ac:dyDescent="0.2">
      <c r="A40" s="3">
        <f t="shared" si="4"/>
        <v>13.5</v>
      </c>
      <c r="B40" s="4">
        <v>810</v>
      </c>
      <c r="C40" s="6">
        <v>92</v>
      </c>
      <c r="D40" s="7">
        <f t="shared" si="15"/>
        <v>4.2000000000000003E-2</v>
      </c>
      <c r="F40" s="8">
        <f t="shared" si="14"/>
        <v>13.5</v>
      </c>
      <c r="G40" s="9">
        <v>810</v>
      </c>
      <c r="H40" s="6">
        <v>97</v>
      </c>
      <c r="I40" s="7">
        <f t="shared" si="16"/>
        <v>5.4000000000000006E-2</v>
      </c>
      <c r="K40" s="15"/>
      <c r="L40" s="15"/>
      <c r="M40" s="15"/>
      <c r="N40" s="15"/>
      <c r="P40" s="14"/>
      <c r="Q40" s="15"/>
      <c r="R40" s="15"/>
      <c r="S40" s="15"/>
      <c r="V40" s="8">
        <f t="shared" si="13"/>
        <v>13.5</v>
      </c>
      <c r="W40" s="9">
        <v>810</v>
      </c>
      <c r="X40" s="6">
        <v>71</v>
      </c>
      <c r="Y40" s="7">
        <f t="shared" si="10"/>
        <v>4.2000000000000003E-2</v>
      </c>
    </row>
    <row r="41" spans="1:25" x14ac:dyDescent="0.2">
      <c r="A41" s="3">
        <f t="shared" si="4"/>
        <v>14</v>
      </c>
      <c r="B41" s="4">
        <v>840</v>
      </c>
      <c r="C41" s="6">
        <v>92</v>
      </c>
      <c r="D41" s="7">
        <f t="shared" si="15"/>
        <v>4.2000000000000003E-2</v>
      </c>
      <c r="F41" s="8">
        <f t="shared" si="14"/>
        <v>14</v>
      </c>
      <c r="G41" s="9">
        <v>840</v>
      </c>
      <c r="H41" s="6">
        <v>96</v>
      </c>
      <c r="I41" s="7">
        <f t="shared" si="16"/>
        <v>5.5000000000000007E-2</v>
      </c>
      <c r="K41" s="15"/>
      <c r="L41" s="15"/>
      <c r="M41" s="15"/>
      <c r="N41" s="15"/>
      <c r="P41" s="14"/>
      <c r="Q41" s="15"/>
      <c r="R41" s="15"/>
      <c r="S41" s="15"/>
      <c r="V41" s="8">
        <f t="shared" si="13"/>
        <v>14</v>
      </c>
      <c r="W41" s="9">
        <v>840</v>
      </c>
      <c r="X41" s="6">
        <v>71</v>
      </c>
      <c r="Y41" s="7">
        <f t="shared" si="10"/>
        <v>4.2000000000000003E-2</v>
      </c>
    </row>
    <row r="42" spans="1:25" x14ac:dyDescent="0.2">
      <c r="A42" s="3">
        <f t="shared" si="4"/>
        <v>14.5</v>
      </c>
      <c r="B42" s="4">
        <v>870</v>
      </c>
      <c r="C42" s="6">
        <v>87</v>
      </c>
      <c r="D42" s="7">
        <f t="shared" si="15"/>
        <v>4.7000000000000007E-2</v>
      </c>
      <c r="F42" s="8">
        <f t="shared" si="14"/>
        <v>14.5</v>
      </c>
      <c r="G42" s="9">
        <v>870</v>
      </c>
      <c r="H42" s="6">
        <v>89</v>
      </c>
      <c r="I42" s="7">
        <f t="shared" si="16"/>
        <v>6.2000000000000006E-2</v>
      </c>
      <c r="K42" s="15"/>
      <c r="L42" s="15"/>
      <c r="M42" s="15"/>
      <c r="N42" s="15"/>
      <c r="P42" s="14"/>
      <c r="Q42" s="15"/>
      <c r="R42" s="15"/>
      <c r="S42" s="15"/>
      <c r="V42" s="8">
        <f t="shared" si="13"/>
        <v>14.5</v>
      </c>
      <c r="W42" s="9">
        <v>870</v>
      </c>
      <c r="X42" s="6">
        <v>65</v>
      </c>
      <c r="Y42" s="7">
        <f t="shared" si="10"/>
        <v>4.8000000000000001E-2</v>
      </c>
    </row>
    <row r="43" spans="1:25" x14ac:dyDescent="0.2">
      <c r="A43" s="3">
        <f t="shared" si="4"/>
        <v>15</v>
      </c>
      <c r="B43" s="4">
        <v>900</v>
      </c>
      <c r="C43" s="6">
        <v>87</v>
      </c>
      <c r="D43" s="7">
        <f t="shared" si="15"/>
        <v>4.7000000000000007E-2</v>
      </c>
      <c r="F43" s="8">
        <f t="shared" si="14"/>
        <v>15</v>
      </c>
      <c r="G43" s="9">
        <v>900</v>
      </c>
      <c r="H43" s="6">
        <v>89</v>
      </c>
      <c r="I43" s="7">
        <f t="shared" si="16"/>
        <v>6.2000000000000006E-2</v>
      </c>
      <c r="K43" s="15"/>
      <c r="L43" s="15"/>
      <c r="M43" s="15"/>
      <c r="N43" s="15"/>
      <c r="P43" s="14"/>
      <c r="Q43" s="15"/>
      <c r="R43" s="15"/>
      <c r="S43" s="15"/>
      <c r="V43" s="8">
        <f t="shared" si="13"/>
        <v>15</v>
      </c>
      <c r="W43" s="9">
        <v>900</v>
      </c>
      <c r="X43" s="6">
        <v>65</v>
      </c>
      <c r="Y43" s="7">
        <f t="shared" si="10"/>
        <v>4.8000000000000001E-2</v>
      </c>
    </row>
    <row r="44" spans="1:25" x14ac:dyDescent="0.2">
      <c r="A44" s="3">
        <f t="shared" si="4"/>
        <v>15.5</v>
      </c>
      <c r="B44" s="4">
        <v>930</v>
      </c>
      <c r="C44" s="6">
        <v>84</v>
      </c>
      <c r="D44" s="7">
        <f t="shared" si="15"/>
        <v>0.05</v>
      </c>
      <c r="F44" s="8">
        <f t="shared" si="14"/>
        <v>15.5</v>
      </c>
      <c r="G44" s="9">
        <v>930</v>
      </c>
      <c r="H44" s="6">
        <v>80</v>
      </c>
      <c r="I44" s="7">
        <f t="shared" si="16"/>
        <v>7.1000000000000008E-2</v>
      </c>
      <c r="K44" s="15"/>
      <c r="L44" s="15"/>
      <c r="M44" s="15"/>
      <c r="N44" s="15"/>
      <c r="P44" s="14"/>
      <c r="Q44" s="15"/>
      <c r="R44" s="15"/>
      <c r="S44" s="15"/>
      <c r="V44" s="8">
        <f t="shared" si="13"/>
        <v>15.5</v>
      </c>
      <c r="W44" s="9">
        <v>930</v>
      </c>
      <c r="X44" s="6">
        <v>65</v>
      </c>
      <c r="Y44" s="7">
        <f t="shared" si="10"/>
        <v>4.8000000000000001E-2</v>
      </c>
    </row>
    <row r="45" spans="1:25" x14ac:dyDescent="0.2">
      <c r="A45" s="3">
        <f t="shared" si="4"/>
        <v>16</v>
      </c>
      <c r="B45" s="4">
        <v>960</v>
      </c>
      <c r="C45" s="6">
        <v>79</v>
      </c>
      <c r="D45" s="7">
        <f t="shared" si="15"/>
        <v>5.5000000000000007E-2</v>
      </c>
      <c r="F45" s="8">
        <f t="shared" si="14"/>
        <v>16</v>
      </c>
      <c r="G45" s="9">
        <v>960</v>
      </c>
      <c r="H45" s="6">
        <v>79</v>
      </c>
      <c r="I45" s="7">
        <f t="shared" si="16"/>
        <v>7.2000000000000008E-2</v>
      </c>
      <c r="K45" s="15"/>
      <c r="L45" s="15"/>
      <c r="M45" s="15"/>
      <c r="N45" s="15"/>
      <c r="P45" s="14"/>
      <c r="Q45" s="15"/>
      <c r="R45" s="15"/>
      <c r="S45" s="15"/>
      <c r="V45" s="8">
        <f t="shared" si="13"/>
        <v>16</v>
      </c>
      <c r="W45" s="9">
        <v>960</v>
      </c>
      <c r="X45" s="6">
        <v>65</v>
      </c>
      <c r="Y45" s="7">
        <f t="shared" si="10"/>
        <v>4.8000000000000001E-2</v>
      </c>
    </row>
    <row r="46" spans="1:25" x14ac:dyDescent="0.2">
      <c r="A46" s="3">
        <f t="shared" si="4"/>
        <v>16.5</v>
      </c>
      <c r="B46" s="4">
        <v>990</v>
      </c>
      <c r="C46" s="6">
        <v>79</v>
      </c>
      <c r="D46" s="7">
        <f t="shared" si="15"/>
        <v>5.5000000000000007E-2</v>
      </c>
      <c r="F46" s="8">
        <f t="shared" si="14"/>
        <v>16.5</v>
      </c>
      <c r="G46" s="9">
        <v>990</v>
      </c>
      <c r="H46" s="6">
        <v>73</v>
      </c>
      <c r="I46" s="7">
        <f t="shared" si="16"/>
        <v>7.8000000000000014E-2</v>
      </c>
      <c r="K46" s="15"/>
      <c r="L46" s="15"/>
      <c r="M46" s="15"/>
      <c r="N46" s="15"/>
      <c r="P46" s="14"/>
      <c r="Q46" s="15"/>
      <c r="R46" s="15"/>
      <c r="S46" s="15"/>
      <c r="V46" s="8">
        <f t="shared" si="13"/>
        <v>16.5</v>
      </c>
      <c r="W46" s="9">
        <v>990</v>
      </c>
      <c r="X46" s="6">
        <v>55</v>
      </c>
      <c r="Y46" s="7">
        <f t="shared" si="10"/>
        <v>5.8000000000000003E-2</v>
      </c>
    </row>
    <row r="47" spans="1:25" x14ac:dyDescent="0.2">
      <c r="A47" s="3">
        <f t="shared" si="4"/>
        <v>17</v>
      </c>
      <c r="B47" s="4">
        <v>1020</v>
      </c>
      <c r="C47" s="6">
        <v>75</v>
      </c>
      <c r="D47" s="7">
        <f t="shared" si="15"/>
        <v>5.9000000000000004E-2</v>
      </c>
      <c r="F47" s="8">
        <f t="shared" si="14"/>
        <v>17</v>
      </c>
      <c r="G47" s="9">
        <v>1020</v>
      </c>
      <c r="H47" s="6">
        <v>72</v>
      </c>
      <c r="I47" s="7">
        <f t="shared" si="16"/>
        <v>7.9000000000000001E-2</v>
      </c>
      <c r="K47" s="15"/>
      <c r="L47" s="15"/>
      <c r="M47" s="15"/>
      <c r="N47" s="15"/>
      <c r="P47" s="14"/>
      <c r="Q47" s="15"/>
      <c r="R47" s="15"/>
      <c r="S47" s="15"/>
      <c r="V47" s="8">
        <f t="shared" si="13"/>
        <v>17</v>
      </c>
      <c r="W47" s="9">
        <v>1020</v>
      </c>
      <c r="X47" s="6">
        <v>55</v>
      </c>
      <c r="Y47" s="7">
        <f t="shared" si="10"/>
        <v>5.8000000000000003E-2</v>
      </c>
    </row>
    <row r="48" spans="1:25" x14ac:dyDescent="0.2">
      <c r="A48" s="3">
        <f t="shared" si="4"/>
        <v>17.5</v>
      </c>
      <c r="B48" s="4">
        <v>1050</v>
      </c>
      <c r="C48" s="6">
        <v>75</v>
      </c>
      <c r="D48" s="7">
        <f t="shared" si="15"/>
        <v>5.9000000000000004E-2</v>
      </c>
      <c r="F48" s="8">
        <f t="shared" si="14"/>
        <v>17.5</v>
      </c>
      <c r="G48" s="9">
        <v>1050</v>
      </c>
      <c r="H48" s="6">
        <v>64</v>
      </c>
      <c r="I48" s="7">
        <f t="shared" si="16"/>
        <v>8.7000000000000008E-2</v>
      </c>
      <c r="K48" s="15"/>
      <c r="L48" s="15"/>
      <c r="M48" s="15"/>
      <c r="N48" s="15"/>
      <c r="P48" s="14"/>
      <c r="Q48" s="15"/>
      <c r="R48" s="15"/>
      <c r="S48" s="15"/>
      <c r="V48" s="8">
        <f t="shared" si="13"/>
        <v>17.5</v>
      </c>
      <c r="W48" s="9">
        <v>1050</v>
      </c>
      <c r="X48" s="6">
        <v>55</v>
      </c>
      <c r="Y48" s="7">
        <f t="shared" si="10"/>
        <v>5.8000000000000003E-2</v>
      </c>
    </row>
    <row r="49" spans="1:25" x14ac:dyDescent="0.2">
      <c r="A49" s="3">
        <f t="shared" si="4"/>
        <v>18</v>
      </c>
      <c r="B49" s="4">
        <v>1080</v>
      </c>
      <c r="C49" s="6">
        <v>72</v>
      </c>
      <c r="D49" s="7">
        <f t="shared" si="15"/>
        <v>6.2000000000000006E-2</v>
      </c>
      <c r="F49" s="8">
        <f t="shared" si="14"/>
        <v>18</v>
      </c>
      <c r="G49" s="9">
        <v>1080</v>
      </c>
      <c r="H49" s="6">
        <v>58</v>
      </c>
      <c r="I49" s="7">
        <f t="shared" si="16"/>
        <v>9.2999999999999999E-2</v>
      </c>
      <c r="K49" s="15"/>
      <c r="L49" s="15"/>
      <c r="M49" s="15"/>
      <c r="N49" s="15"/>
      <c r="P49" s="14"/>
      <c r="Q49" s="15"/>
      <c r="R49" s="15"/>
      <c r="S49" s="15"/>
      <c r="V49" s="8">
        <f t="shared" si="13"/>
        <v>18</v>
      </c>
      <c r="W49" s="9">
        <v>1080</v>
      </c>
      <c r="X49" s="6">
        <v>55</v>
      </c>
      <c r="Y49" s="7">
        <f t="shared" si="10"/>
        <v>5.8000000000000003E-2</v>
      </c>
    </row>
    <row r="50" spans="1:25" x14ac:dyDescent="0.2">
      <c r="A50" s="3">
        <f t="shared" si="4"/>
        <v>18.5</v>
      </c>
      <c r="B50" s="4">
        <v>1110</v>
      </c>
      <c r="C50" s="6">
        <v>71</v>
      </c>
      <c r="D50" s="7">
        <f t="shared" si="15"/>
        <v>6.3E-2</v>
      </c>
      <c r="F50" s="8">
        <f t="shared" si="14"/>
        <v>18.5</v>
      </c>
      <c r="G50" s="9">
        <v>1110</v>
      </c>
      <c r="H50" s="6">
        <v>48</v>
      </c>
      <c r="I50" s="7">
        <f t="shared" si="16"/>
        <v>0.10300000000000001</v>
      </c>
      <c r="K50" s="15"/>
      <c r="L50" s="15"/>
      <c r="M50" s="15"/>
      <c r="N50" s="15"/>
      <c r="P50" s="14"/>
      <c r="Q50" s="15"/>
      <c r="R50" s="15"/>
      <c r="S50" s="15"/>
      <c r="V50" s="8">
        <f t="shared" si="13"/>
        <v>18.5</v>
      </c>
      <c r="W50" s="9">
        <v>1110</v>
      </c>
      <c r="X50" s="6">
        <v>49</v>
      </c>
      <c r="Y50" s="7">
        <f t="shared" si="10"/>
        <v>6.4000000000000001E-2</v>
      </c>
    </row>
    <row r="51" spans="1:25" x14ac:dyDescent="0.2">
      <c r="A51" s="3">
        <f t="shared" si="4"/>
        <v>19</v>
      </c>
      <c r="B51" s="4">
        <v>1140</v>
      </c>
      <c r="C51" s="6">
        <v>68</v>
      </c>
      <c r="D51" s="7">
        <f t="shared" si="15"/>
        <v>6.6000000000000003E-2</v>
      </c>
      <c r="F51" s="8">
        <f t="shared" si="14"/>
        <v>19</v>
      </c>
      <c r="G51" s="9">
        <v>1140</v>
      </c>
      <c r="H51" s="6">
        <v>33</v>
      </c>
      <c r="I51" s="7">
        <f t="shared" si="16"/>
        <v>0.11800000000000001</v>
      </c>
      <c r="K51" s="15"/>
      <c r="L51" s="15"/>
      <c r="M51" s="15"/>
      <c r="N51" s="15"/>
      <c r="P51" s="14"/>
      <c r="Q51" s="15"/>
      <c r="R51" s="15"/>
      <c r="S51" s="15"/>
      <c r="V51" s="8">
        <f t="shared" si="13"/>
        <v>19</v>
      </c>
      <c r="W51" s="9">
        <v>1140</v>
      </c>
      <c r="X51" s="6">
        <v>49</v>
      </c>
      <c r="Y51" s="7">
        <f t="shared" si="10"/>
        <v>6.4000000000000001E-2</v>
      </c>
    </row>
    <row r="52" spans="1:25" x14ac:dyDescent="0.2">
      <c r="A52" s="3">
        <f t="shared" si="4"/>
        <v>19.5</v>
      </c>
      <c r="B52" s="4">
        <v>1170</v>
      </c>
      <c r="C52" s="6">
        <v>65</v>
      </c>
      <c r="D52" s="7">
        <f t="shared" si="15"/>
        <v>6.9000000000000006E-2</v>
      </c>
      <c r="F52" s="8">
        <f t="shared" si="14"/>
        <v>19.183333333333334</v>
      </c>
      <c r="G52" s="9">
        <v>1151</v>
      </c>
      <c r="H52" s="6" t="s">
        <v>11</v>
      </c>
      <c r="I52" s="7"/>
      <c r="K52" s="15"/>
      <c r="L52" s="15"/>
      <c r="M52" s="15"/>
      <c r="N52" s="15"/>
      <c r="P52" s="14"/>
      <c r="Q52" s="15"/>
      <c r="R52" s="15"/>
      <c r="S52" s="15"/>
      <c r="V52" s="8">
        <f t="shared" si="13"/>
        <v>19.5</v>
      </c>
      <c r="W52" s="9">
        <v>1170</v>
      </c>
      <c r="X52" s="6">
        <v>49</v>
      </c>
      <c r="Y52" s="7">
        <f t="shared" si="10"/>
        <v>6.4000000000000001E-2</v>
      </c>
    </row>
    <row r="53" spans="1:25" x14ac:dyDescent="0.2">
      <c r="A53" s="3">
        <f t="shared" si="4"/>
        <v>20</v>
      </c>
      <c r="B53" s="4">
        <v>1200</v>
      </c>
      <c r="C53" s="6">
        <v>64</v>
      </c>
      <c r="D53" s="7">
        <f t="shared" si="15"/>
        <v>7.0000000000000007E-2</v>
      </c>
      <c r="V53" s="8">
        <f t="shared" si="13"/>
        <v>20</v>
      </c>
      <c r="W53" s="9">
        <v>1200</v>
      </c>
      <c r="X53" s="6">
        <v>48</v>
      </c>
      <c r="Y53" s="7">
        <f t="shared" si="10"/>
        <v>6.5000000000000002E-2</v>
      </c>
    </row>
    <row r="54" spans="1:25" x14ac:dyDescent="0.2">
      <c r="A54" s="3">
        <f t="shared" si="4"/>
        <v>20.5</v>
      </c>
      <c r="B54" s="4">
        <v>1230</v>
      </c>
      <c r="C54" s="6">
        <v>57</v>
      </c>
      <c r="D54" s="7">
        <f t="shared" si="15"/>
        <v>7.7000000000000013E-2</v>
      </c>
      <c r="V54" s="8">
        <f t="shared" si="13"/>
        <v>20.5</v>
      </c>
      <c r="W54" s="9">
        <v>1230</v>
      </c>
      <c r="X54" s="6">
        <v>40</v>
      </c>
      <c r="Y54" s="7">
        <f t="shared" si="10"/>
        <v>7.3000000000000009E-2</v>
      </c>
    </row>
    <row r="55" spans="1:25" x14ac:dyDescent="0.2">
      <c r="A55" s="3">
        <f t="shared" si="4"/>
        <v>21</v>
      </c>
      <c r="B55" s="4">
        <v>1260</v>
      </c>
      <c r="C55" s="6">
        <v>56</v>
      </c>
      <c r="D55" s="7">
        <f t="shared" si="15"/>
        <v>7.8000000000000014E-2</v>
      </c>
      <c r="V55" s="8">
        <f t="shared" si="13"/>
        <v>21</v>
      </c>
      <c r="W55" s="9">
        <v>1260</v>
      </c>
      <c r="X55" s="6">
        <v>37</v>
      </c>
      <c r="Y55" s="7">
        <f t="shared" si="10"/>
        <v>7.6000000000000012E-2</v>
      </c>
    </row>
    <row r="56" spans="1:25" x14ac:dyDescent="0.2">
      <c r="A56" s="3">
        <f t="shared" si="4"/>
        <v>21.5</v>
      </c>
      <c r="B56" s="4">
        <v>1290</v>
      </c>
      <c r="C56" s="6">
        <v>50</v>
      </c>
      <c r="D56" s="7">
        <f t="shared" si="15"/>
        <v>8.4000000000000005E-2</v>
      </c>
      <c r="V56" s="8">
        <f t="shared" si="13"/>
        <v>21.5</v>
      </c>
      <c r="W56" s="9">
        <v>1290</v>
      </c>
      <c r="X56" s="6">
        <v>35</v>
      </c>
      <c r="Y56" s="7">
        <f t="shared" si="10"/>
        <v>7.8000000000000014E-2</v>
      </c>
    </row>
    <row r="57" spans="1:25" x14ac:dyDescent="0.2">
      <c r="A57" s="3">
        <f t="shared" si="4"/>
        <v>22</v>
      </c>
      <c r="B57" s="4">
        <v>1320</v>
      </c>
      <c r="C57" s="6">
        <v>46</v>
      </c>
      <c r="D57" s="7">
        <f t="shared" si="15"/>
        <v>8.8000000000000009E-2</v>
      </c>
      <c r="V57" s="8">
        <f t="shared" si="13"/>
        <v>22</v>
      </c>
      <c r="W57" s="9">
        <v>1320</v>
      </c>
      <c r="X57" s="6">
        <v>31</v>
      </c>
      <c r="Y57" s="7">
        <f t="shared" si="10"/>
        <v>8.2000000000000003E-2</v>
      </c>
    </row>
    <row r="58" spans="1:25" x14ac:dyDescent="0.2">
      <c r="A58" s="3">
        <f t="shared" si="4"/>
        <v>22.5</v>
      </c>
      <c r="B58" s="4">
        <v>1350</v>
      </c>
      <c r="C58" s="6">
        <v>40</v>
      </c>
      <c r="D58" s="7">
        <f t="shared" si="15"/>
        <v>9.4E-2</v>
      </c>
      <c r="V58" s="8">
        <f t="shared" si="13"/>
        <v>22.5</v>
      </c>
      <c r="W58" s="9">
        <v>1350</v>
      </c>
      <c r="X58" s="6">
        <v>26</v>
      </c>
      <c r="Y58" s="7">
        <f t="shared" si="10"/>
        <v>8.7000000000000008E-2</v>
      </c>
    </row>
    <row r="59" spans="1:25" x14ac:dyDescent="0.2">
      <c r="A59" s="3">
        <f t="shared" si="4"/>
        <v>23</v>
      </c>
      <c r="B59" s="4">
        <v>1380</v>
      </c>
      <c r="C59" s="6">
        <v>38</v>
      </c>
      <c r="D59" s="7">
        <f t="shared" si="15"/>
        <v>9.6000000000000002E-2</v>
      </c>
      <c r="V59" s="8">
        <f t="shared" si="13"/>
        <v>23</v>
      </c>
      <c r="W59" s="9">
        <v>1380</v>
      </c>
      <c r="X59" s="6">
        <v>25</v>
      </c>
      <c r="Y59" s="7">
        <f t="shared" si="10"/>
        <v>8.8000000000000009E-2</v>
      </c>
    </row>
    <row r="60" spans="1:25" x14ac:dyDescent="0.2">
      <c r="A60" s="3">
        <f t="shared" si="4"/>
        <v>23.5</v>
      </c>
      <c r="B60" s="4">
        <v>1410</v>
      </c>
      <c r="C60" s="6">
        <v>26</v>
      </c>
      <c r="D60" s="7">
        <f t="shared" si="15"/>
        <v>0.10800000000000001</v>
      </c>
      <c r="V60" s="8">
        <f t="shared" si="13"/>
        <v>23.5</v>
      </c>
      <c r="W60" s="9">
        <v>1410</v>
      </c>
      <c r="X60" s="6">
        <v>25</v>
      </c>
      <c r="Y60" s="7">
        <f t="shared" si="10"/>
        <v>8.8000000000000009E-2</v>
      </c>
    </row>
    <row r="61" spans="1:25" x14ac:dyDescent="0.2">
      <c r="A61" s="3">
        <f t="shared" si="4"/>
        <v>24.329166666666666</v>
      </c>
      <c r="B61" s="4">
        <v>1459.75</v>
      </c>
      <c r="C61" s="6" t="s">
        <v>13</v>
      </c>
      <c r="D61" s="7"/>
      <c r="V61" s="8">
        <f t="shared" si="13"/>
        <v>24</v>
      </c>
      <c r="W61" s="9">
        <v>1440</v>
      </c>
      <c r="X61" s="6">
        <v>23</v>
      </c>
      <c r="Y61" s="7">
        <f t="shared" si="10"/>
        <v>9.0000000000000011E-2</v>
      </c>
    </row>
    <row r="62" spans="1:25" x14ac:dyDescent="0.2">
      <c r="V62" s="8">
        <f t="shared" si="13"/>
        <v>24.5</v>
      </c>
      <c r="W62" s="9">
        <v>1470</v>
      </c>
      <c r="X62" s="6">
        <v>20</v>
      </c>
      <c r="Y62" s="7">
        <f t="shared" si="10"/>
        <v>9.2999999999999999E-2</v>
      </c>
    </row>
    <row r="63" spans="1:25" x14ac:dyDescent="0.2">
      <c r="V63" s="8">
        <f t="shared" si="13"/>
        <v>25</v>
      </c>
      <c r="W63" s="9">
        <v>1500</v>
      </c>
      <c r="X63" s="6">
        <v>18</v>
      </c>
      <c r="Y63" s="7">
        <f>($X$3-X63)*(0.1/100)+0.1</f>
        <v>9.5000000000000001E-2</v>
      </c>
    </row>
    <row r="64" spans="1:25" x14ac:dyDescent="0.2">
      <c r="V64" s="8">
        <f t="shared" si="13"/>
        <v>25.5</v>
      </c>
      <c r="W64" s="9">
        <v>1530</v>
      </c>
      <c r="X64" s="6">
        <v>14</v>
      </c>
      <c r="Y64" s="7">
        <f>($X$3-X64)*(0.1/100)+0.1</f>
        <v>9.9000000000000005E-2</v>
      </c>
    </row>
    <row r="65" spans="22:25" x14ac:dyDescent="0.2">
      <c r="V65" s="8">
        <f t="shared" si="13"/>
        <v>26</v>
      </c>
      <c r="W65" s="9">
        <v>1560</v>
      </c>
      <c r="X65" s="6">
        <v>9</v>
      </c>
      <c r="Y65" s="7">
        <f>($X$3-X65)*(0.1/100)+0.1</f>
        <v>0.10400000000000001</v>
      </c>
    </row>
    <row r="66" spans="22:25" x14ac:dyDescent="0.2">
      <c r="V66" s="8">
        <f t="shared" si="13"/>
        <v>26.5</v>
      </c>
      <c r="W66" s="9">
        <v>1590</v>
      </c>
      <c r="X66" s="6">
        <v>8</v>
      </c>
      <c r="Y66" s="7">
        <f>($X$3-X66)*(0.1/100)+0.1</f>
        <v>0.10500000000000001</v>
      </c>
    </row>
    <row r="67" spans="22:25" x14ac:dyDescent="0.2">
      <c r="V67" s="8">
        <f t="shared" si="13"/>
        <v>27</v>
      </c>
      <c r="W67" s="9">
        <v>1620</v>
      </c>
      <c r="X67" s="6">
        <v>4</v>
      </c>
      <c r="Y67" s="7">
        <f>($X$3-X67)*(0.1/100)+0.1</f>
        <v>0.10900000000000001</v>
      </c>
    </row>
    <row r="68" spans="22:25" x14ac:dyDescent="0.2">
      <c r="V68" s="8">
        <f t="shared" si="13"/>
        <v>27.5</v>
      </c>
      <c r="W68" s="9">
        <v>1650</v>
      </c>
      <c r="X68" s="6">
        <v>95</v>
      </c>
      <c r="Y68" s="7">
        <f t="shared" ref="Y68:Y69" si="17">($X$3-X68)*(0.1/100)+0.2</f>
        <v>0.11800000000000001</v>
      </c>
    </row>
    <row r="69" spans="22:25" x14ac:dyDescent="0.2">
      <c r="V69" s="8">
        <f t="shared" si="13"/>
        <v>28</v>
      </c>
      <c r="W69" s="9">
        <v>1680</v>
      </c>
      <c r="X69" s="6">
        <v>85</v>
      </c>
      <c r="Y69" s="7">
        <f t="shared" si="17"/>
        <v>0.128</v>
      </c>
    </row>
    <row r="70" spans="22:25" x14ac:dyDescent="0.2">
      <c r="V70" s="18">
        <f t="shared" si="13"/>
        <v>28.166666666666668</v>
      </c>
      <c r="W70" s="17">
        <v>1690</v>
      </c>
      <c r="X70" s="6" t="s">
        <v>13</v>
      </c>
      <c r="Y70" s="7"/>
    </row>
  </sheetData>
  <mergeCells count="9">
    <mergeCell ref="F1:I1"/>
    <mergeCell ref="A1:D1"/>
    <mergeCell ref="K1:N1"/>
    <mergeCell ref="AB6:AF6"/>
    <mergeCell ref="AH13:AJ13"/>
    <mergeCell ref="AC10:AE10"/>
    <mergeCell ref="AC9:AE9"/>
    <mergeCell ref="P1:S1"/>
    <mergeCell ref="V1:Y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zepeda</dc:creator>
  <cp:lastModifiedBy>Microsoft Office User</cp:lastModifiedBy>
  <dcterms:created xsi:type="dcterms:W3CDTF">2020-02-14T19:03:09Z</dcterms:created>
  <dcterms:modified xsi:type="dcterms:W3CDTF">2020-07-15T18:40:27Z</dcterms:modified>
</cp:coreProperties>
</file>